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hidePivotFieldList="1" defaultThemeVersion="124226"/>
  <bookViews>
    <workbookView xWindow="0" yWindow="5220" windowWidth="20730" windowHeight="7575" tabRatio="798"/>
  </bookViews>
  <sheets>
    <sheet name="Índice" sheetId="23" r:id="rId1"/>
    <sheet name="Gráficos" sheetId="24" r:id="rId2"/>
    <sheet name="ELP Funcional2" sheetId="80" state="hidden" r:id="rId3"/>
    <sheet name="Consulta" sheetId="81" r:id="rId4"/>
    <sheet name="aux" sheetId="82" state="hidden" r:id="rId5"/>
  </sheets>
  <definedNames>
    <definedName name="_dp1">Gráficos!$B$43:$I$71</definedName>
    <definedName name="_dp10">Gráficos!$B$652:$I$680</definedName>
    <definedName name="_dp11">Gráficos!$B$752:$I$780</definedName>
    <definedName name="_dp12">Gráficos!$B$852:$I$880</definedName>
    <definedName name="_dp13">Gráficos!$B$952:$I$980</definedName>
    <definedName name="_dp14">Gráficos!$B$1052:$I$1080</definedName>
    <definedName name="_dp15">Gráficos!$B$1152:$I$1180</definedName>
    <definedName name="_dp16">Gráficos!$B$1252:$I$1280</definedName>
    <definedName name="_dp17">Gráficos!$B$1352:$I$1380</definedName>
    <definedName name="_dp18">Gráficos!$B$1452:$I$1480</definedName>
    <definedName name="_dp19">Gráficos!$B$1552:$I$1580</definedName>
    <definedName name="_dp2">Gráficos!$B$143:$I$171</definedName>
    <definedName name="_dp20">Gráficos!$B$1652:$I$1680</definedName>
    <definedName name="_dp21">Gráficos!$B$1752:$I$1780</definedName>
    <definedName name="_dp22">Gráficos!$B$1852:$I$1880</definedName>
    <definedName name="_dp23">Gráficos!$B$1952:$I$1980</definedName>
    <definedName name="_dp24">Gráficos!$B$2052:$I$2080</definedName>
    <definedName name="_dp25">Gráficos!$B$2152:$I$2180</definedName>
    <definedName name="_dp26">Gráficos!$B$2252:$I$2280</definedName>
    <definedName name="_dp27">Gráficos!$B$2352:$I$2380</definedName>
    <definedName name="_dp28">Gráficos!$B$2452:$I$2480</definedName>
    <definedName name="_dp29">Gráficos!$B$2552:$I$2580</definedName>
    <definedName name="_dp3">Gráficos!$B$243:$I$271</definedName>
    <definedName name="_dp30">Gráficos!$B$2652:$I$2680</definedName>
    <definedName name="_dp31">Gráficos!$B$2752:$I$2780</definedName>
    <definedName name="_dp32">Gráficos!$B$2852:$I$2880</definedName>
    <definedName name="_dp33">Gráficos!$B$2952:$I$2980</definedName>
    <definedName name="_dp34">Gráficos!$B$3052:$I$3080</definedName>
    <definedName name="_dp35">Gráficos!$B$3152:$I$3180</definedName>
    <definedName name="_dp36">Gráficos!$B$3252:$I$3280</definedName>
    <definedName name="_dp37">Gráficos!$B$3352:$I$3380</definedName>
    <definedName name="_dp38">Gráficos!$B$3452:$I$3480</definedName>
    <definedName name="_dp39">Gráficos!#REF!</definedName>
    <definedName name="_dp4">Gráficos!$B$52:$I$80</definedName>
    <definedName name="_dp40">Gráficos!#REF!</definedName>
    <definedName name="_dp41">Gráficos!#REF!</definedName>
    <definedName name="_dp42">Gráficos!$B$2093:$I$2121</definedName>
    <definedName name="_dp43">Gráficos!$B$2143:$I$2171</definedName>
    <definedName name="_dp44">Gráficos!$B$2193:$I$2221</definedName>
    <definedName name="_dp45">Gráficos!$B$2243:$I$2271</definedName>
    <definedName name="_dp46">Gráficos!$B$2293:$I$2321</definedName>
    <definedName name="_dp47">Gráficos!$B$2343:$I$2371</definedName>
    <definedName name="_dp48">Gráficos!$B$2393:$I$2421</definedName>
    <definedName name="_dp49">Gráficos!$B$2443:$I$2471</definedName>
    <definedName name="_dp5">Gráficos!$B$152:$I$180</definedName>
    <definedName name="_dp50">Gráficos!$B$2493:$I$2521</definedName>
    <definedName name="_dp6">Gráficos!$B$252:$I$280</definedName>
    <definedName name="_dp7">Gráficos!$B$352:$I$380</definedName>
    <definedName name="_dp8">Gráficos!$B$452:$I$480</definedName>
    <definedName name="_dp9">Gráficos!$B$552:$I$580</definedName>
    <definedName name="_ev1">Gráficos!$B$1:$I$21</definedName>
    <definedName name="_ev10">Gráficos!$B$602:$I$630</definedName>
    <definedName name="_ev11">Gráficos!$B$702:$I$730</definedName>
    <definedName name="_ev12">Gráficos!$B$802:$I$830</definedName>
    <definedName name="_ev13">Gráficos!$B$902:$I$930</definedName>
    <definedName name="_ev14">Gráficos!$B$1002:$I$1030</definedName>
    <definedName name="_ev15">Gráficos!$B$1102:$I$1130</definedName>
    <definedName name="_ev16">Gráficos!$B$1202:$I$1230</definedName>
    <definedName name="_ev17">Gráficos!$B$1302:$I$1330</definedName>
    <definedName name="_ev18">Gráficos!$B$1402:$I$1430</definedName>
    <definedName name="_ev19">Gráficos!$B$1502:$I$1530</definedName>
    <definedName name="_ev2">Gráficos!$B$93:$I$121</definedName>
    <definedName name="_ev20">Gráficos!$B$1602:$I$1630</definedName>
    <definedName name="_ev21">Gráficos!$B$1702:$I$1730</definedName>
    <definedName name="_ev22">Gráficos!$B$1802:$I$1830</definedName>
    <definedName name="_ev23">Gráficos!$B$1902:$I$1930</definedName>
    <definedName name="_ev24">Gráficos!$B$2002:$I$2030</definedName>
    <definedName name="_ev25">Gráficos!$B$2102:$I$2130</definedName>
    <definedName name="_ev26">Gráficos!$B$2202:$I$2230</definedName>
    <definedName name="_ev27">Gráficos!$B$2302:$I$2330</definedName>
    <definedName name="_ev28">Gráficos!$B$2402:$I$2430</definedName>
    <definedName name="_ev29">Gráficos!$B$2502:$I$2530</definedName>
    <definedName name="_ev3">Gráficos!$B$193:$I$221</definedName>
    <definedName name="_ev30">Gráficos!$B$2602:$I$2630</definedName>
    <definedName name="_ev31">Gráficos!$B$2702:$I$2730</definedName>
    <definedName name="_ev32">Gráficos!$B$2802:$I$2830</definedName>
    <definedName name="_ev33">Gráficos!$B$2902:$I$2930</definedName>
    <definedName name="_ev34">Gráficos!$B$3002:$I$3030</definedName>
    <definedName name="_ev35">Gráficos!$B$3102:$I$3130</definedName>
    <definedName name="_ev36">Gráficos!$B$3202:$I$3230</definedName>
    <definedName name="_ev37">Gráficos!$B$3302:$I$3330</definedName>
    <definedName name="_ev38">Gráficos!$B$3402:$I$3430</definedName>
    <definedName name="_ev39">Gráficos!$B$1893:$I$1921</definedName>
    <definedName name="_ev4">Gráficos!$B$2:$I$30</definedName>
    <definedName name="_ev40">Gráficos!#REF!</definedName>
    <definedName name="_ev41">Gráficos!#REF!</definedName>
    <definedName name="_ev42">Gráficos!#REF!</definedName>
    <definedName name="_ev43">Gráficos!$B$2093:$I$2121</definedName>
    <definedName name="_ev44">Gráficos!$B$2143:$I$2171</definedName>
    <definedName name="_ev45">Gráficos!$B$2193:$I$2221</definedName>
    <definedName name="_ev46">Gráficos!$B$2243:$I$2271</definedName>
    <definedName name="_ev47">Gráficos!$B$2293:$I$2321</definedName>
    <definedName name="_ev48">Gráficos!$B$2343:$I$2371</definedName>
    <definedName name="_ev49">Gráficos!$B$2393:$I$2421</definedName>
    <definedName name="_ev5">Gráficos!$B$102:$I$130</definedName>
    <definedName name="_ev50">Gráficos!$B$2443:$I$2471</definedName>
    <definedName name="_ev6">Gráficos!$B$202:$I$230</definedName>
    <definedName name="_ev7">Gráficos!$B$302:$I$330</definedName>
    <definedName name="_ev8">Gráficos!$B$402:$I$430</definedName>
    <definedName name="_ev9">Gráficos!$B$502:$I$530</definedName>
    <definedName name="_xlnm._FilterDatabase" localSheetId="3" hidden="1">Consulta!$B$5</definedName>
    <definedName name="_xlnm._FilterDatabase" localSheetId="2" hidden="1">'ELP Funcional2'!$A$1:$CD$211</definedName>
    <definedName name="_g0101">Gráficos!$B$1:$I$16</definedName>
    <definedName name="_g0102">Gráficos!$M$1:$T$25</definedName>
    <definedName name="_un39">Gráficos!$B$3502:$I$3530</definedName>
    <definedName name="_un40">Gráficos!$B$3602:$I$3630</definedName>
    <definedName name="_un41">Gráficos!$B$3702:$I$3730</definedName>
    <definedName name="_un42">Gráficos!$B$3802:$I$3830</definedName>
    <definedName name="_un43">Gráficos!$B$3902:$I$3930</definedName>
    <definedName name="_un44">Gráficos!$B$4002:$I$4030</definedName>
    <definedName name="_un45">Gráficos!$B$4102:$I$4130</definedName>
    <definedName name="_un46">Gráficos!$B$4202:$I$4230</definedName>
    <definedName name="_un47">Gráficos!$B$4302:$I$4330</definedName>
    <definedName name="_un48">Gráficos!$B$4402:$I$4430</definedName>
    <definedName name="_un49">Gráficos!$B$4502:$I$4530</definedName>
    <definedName name="_un50">Gráficos!$B$4602:$I$4630</definedName>
    <definedName name="_un51">Gráficos!$B$4702:$I$4730</definedName>
    <definedName name="_un52">Gráficos!$B$4802:$I$4830</definedName>
    <definedName name="_un53">Gráficos!$B$4902:$I$4930</definedName>
    <definedName name="Indice">Índice!$A$1</definedName>
    <definedName name="OLE_LINK2" localSheetId="2">'ELP Funcional2'!$BW$1</definedName>
    <definedName name="pp">Gráficos!$B$1:$I$12</definedName>
    <definedName name="pppll">Gráficos!XEW431:XFD479</definedName>
    <definedName name="Z_3E529164_711C_4C47_836A_51765C831C38_.wvu.FilterData" localSheetId="2" hidden="1">'ELP Funcional2'!$A$1:$CD$211</definedName>
  </definedNames>
  <calcPr calcId="145621"/>
  <customWorkbookViews>
    <customWorkbookView name="juanjose.castrillo - Vista personalizada" guid="{3E529164-711C-4C47-836A-51765C831C38}" mergeInterval="0" personalView="1" maximized="1" windowWidth="1360" windowHeight="542" activeSheetId="3"/>
  </customWorkbookViews>
</workbook>
</file>

<file path=xl/calcChain.xml><?xml version="1.0" encoding="utf-8"?>
<calcChain xmlns="http://schemas.openxmlformats.org/spreadsheetml/2006/main">
  <c r="L3" i="81" l="1"/>
  <c r="AH207" i="80"/>
  <c r="AG207" i="80"/>
  <c r="AD207" i="80"/>
  <c r="AC207" i="80"/>
  <c r="AB207" i="80"/>
  <c r="AA207" i="80"/>
  <c r="Z207" i="80"/>
  <c r="Y207" i="80"/>
  <c r="X207" i="80"/>
  <c r="W207" i="80"/>
  <c r="V207" i="80"/>
  <c r="U207" i="80"/>
  <c r="T207" i="80"/>
  <c r="S207" i="80"/>
  <c r="R207" i="80"/>
  <c r="Q207" i="80"/>
  <c r="P207" i="80"/>
  <c r="O207" i="80"/>
  <c r="N207" i="80"/>
  <c r="M207" i="80"/>
  <c r="L207" i="80"/>
  <c r="K207" i="80"/>
  <c r="J207" i="80"/>
  <c r="I207" i="80"/>
  <c r="H207" i="80"/>
  <c r="G207" i="80"/>
  <c r="F207" i="80"/>
  <c r="E207" i="80"/>
  <c r="D207" i="80"/>
  <c r="C207" i="80"/>
  <c r="AK205" i="80"/>
  <c r="AK207" i="80" s="1"/>
  <c r="AJ205" i="80"/>
  <c r="AJ207" i="80" s="1"/>
  <c r="AI205" i="80"/>
  <c r="AI207" i="80" s="1"/>
  <c r="AH205" i="80"/>
  <c r="AG205" i="80"/>
  <c r="AF205" i="80"/>
  <c r="AF207" i="80" s="1"/>
  <c r="AE205" i="80"/>
  <c r="AE207" i="80" s="1"/>
  <c r="CD203" i="80"/>
  <c r="CC203" i="80"/>
  <c r="CB203" i="80"/>
  <c r="CA203" i="80"/>
  <c r="BZ203" i="80"/>
  <c r="BY203" i="80"/>
  <c r="BX203" i="80"/>
  <c r="BW203" i="80"/>
  <c r="BV203" i="80"/>
  <c r="BU203" i="80"/>
  <c r="BT203" i="80"/>
  <c r="BS203" i="80"/>
  <c r="BR203" i="80"/>
  <c r="BQ203" i="80"/>
  <c r="BP203" i="80"/>
  <c r="BO203" i="80"/>
  <c r="BN203" i="80"/>
  <c r="BM203" i="80"/>
  <c r="BL203" i="80"/>
  <c r="BK203" i="80"/>
  <c r="BJ203" i="80"/>
  <c r="BI203" i="80"/>
  <c r="BH203" i="80"/>
  <c r="BG203" i="80"/>
  <c r="BF203" i="80"/>
  <c r="BE203" i="80"/>
  <c r="BD203" i="80"/>
  <c r="BC203" i="80"/>
  <c r="BB203" i="80"/>
  <c r="BA203" i="80"/>
  <c r="AZ203" i="80"/>
  <c r="AY203" i="80"/>
  <c r="AX203" i="80"/>
  <c r="AW203" i="80"/>
  <c r="AV203" i="80"/>
  <c r="AU203" i="80"/>
  <c r="AT203" i="80"/>
  <c r="AS203" i="80"/>
  <c r="AR203" i="80"/>
  <c r="AQ203" i="80"/>
  <c r="AP203" i="80"/>
  <c r="AO203" i="80"/>
  <c r="AN203" i="80"/>
  <c r="AM203" i="80"/>
  <c r="CD202" i="80"/>
  <c r="CC202" i="80"/>
  <c r="CB202" i="80"/>
  <c r="CA202" i="80"/>
  <c r="BZ202" i="80"/>
  <c r="BY202" i="80"/>
  <c r="BX202" i="80"/>
  <c r="BW202" i="80"/>
  <c r="BV202" i="80"/>
  <c r="BU202" i="80"/>
  <c r="BT202" i="80"/>
  <c r="BS202" i="80"/>
  <c r="BR202" i="80"/>
  <c r="BQ202" i="80"/>
  <c r="BP202" i="80"/>
  <c r="BO202" i="80"/>
  <c r="BN202" i="80"/>
  <c r="BM202" i="80"/>
  <c r="BL202" i="80"/>
  <c r="BK202" i="80"/>
  <c r="BJ202" i="80"/>
  <c r="BI202" i="80"/>
  <c r="BH202" i="80"/>
  <c r="BG202" i="80"/>
  <c r="BF202" i="80"/>
  <c r="BE202" i="80"/>
  <c r="BD202" i="80"/>
  <c r="BC202" i="80"/>
  <c r="BB202" i="80"/>
  <c r="BA202" i="80"/>
  <c r="AZ202" i="80"/>
  <c r="AY202" i="80"/>
  <c r="AX202" i="80"/>
  <c r="AW202" i="80"/>
  <c r="AV202" i="80"/>
  <c r="AU202" i="80"/>
  <c r="AT202" i="80"/>
  <c r="AS202" i="80"/>
  <c r="AR202" i="80"/>
  <c r="AQ202" i="80"/>
  <c r="AP202" i="80"/>
  <c r="AO202" i="80"/>
  <c r="AN202" i="80"/>
  <c r="AM202" i="80"/>
  <c r="CD201" i="80"/>
  <c r="CC201" i="80"/>
  <c r="CB201" i="80"/>
  <c r="CA201" i="80"/>
  <c r="BZ201" i="80"/>
  <c r="BY201" i="80"/>
  <c r="BX201" i="80"/>
  <c r="BW201" i="80"/>
  <c r="BV201" i="80"/>
  <c r="BU201" i="80"/>
  <c r="BT201" i="80"/>
  <c r="BS201" i="80"/>
  <c r="BR201" i="80"/>
  <c r="BQ201" i="80"/>
  <c r="BP201" i="80"/>
  <c r="BO201" i="80"/>
  <c r="BN201" i="80"/>
  <c r="BM201" i="80"/>
  <c r="BL201" i="80"/>
  <c r="BK201" i="80"/>
  <c r="BJ201" i="80"/>
  <c r="BI201" i="80"/>
  <c r="BH201" i="80"/>
  <c r="BG201" i="80"/>
  <c r="BF201" i="80"/>
  <c r="BE201" i="80"/>
  <c r="BD201" i="80"/>
  <c r="BC201" i="80"/>
  <c r="BB201" i="80"/>
  <c r="BA201" i="80"/>
  <c r="AZ201" i="80"/>
  <c r="AY201" i="80"/>
  <c r="AX201" i="80"/>
  <c r="AW201" i="80"/>
  <c r="AV201" i="80"/>
  <c r="AU201" i="80"/>
  <c r="AT201" i="80"/>
  <c r="AS201" i="80"/>
  <c r="AR201" i="80"/>
  <c r="AQ201" i="80"/>
  <c r="AP201" i="80"/>
  <c r="AO201" i="80"/>
  <c r="AN201" i="80"/>
  <c r="AM201" i="80"/>
  <c r="CD200" i="80"/>
  <c r="CC200" i="80"/>
  <c r="CB200" i="80"/>
  <c r="CA200" i="80"/>
  <c r="BZ200" i="80"/>
  <c r="BY200" i="80"/>
  <c r="BX200" i="80"/>
  <c r="BW200" i="80"/>
  <c r="BV200" i="80"/>
  <c r="BU200" i="80"/>
  <c r="BT200" i="80"/>
  <c r="BS200" i="80"/>
  <c r="BR200" i="80"/>
  <c r="BQ200" i="80"/>
  <c r="BP200" i="80"/>
  <c r="BO200" i="80"/>
  <c r="BN200" i="80"/>
  <c r="BM200" i="80"/>
  <c r="BL200" i="80"/>
  <c r="BK200" i="80"/>
  <c r="BJ200" i="80"/>
  <c r="BI200" i="80"/>
  <c r="BH200" i="80"/>
  <c r="BG200" i="80"/>
  <c r="BF200" i="80"/>
  <c r="BE200" i="80"/>
  <c r="BD200" i="80"/>
  <c r="BC200" i="80"/>
  <c r="BB200" i="80"/>
  <c r="BA200" i="80"/>
  <c r="AZ200" i="80"/>
  <c r="AY200" i="80"/>
  <c r="AX200" i="80"/>
  <c r="AW200" i="80"/>
  <c r="AV200" i="80"/>
  <c r="AU200" i="80"/>
  <c r="AT200" i="80"/>
  <c r="AS200" i="80"/>
  <c r="AR200" i="80"/>
  <c r="AQ200" i="80"/>
  <c r="AP200" i="80"/>
  <c r="AO200" i="80"/>
  <c r="AN200" i="80"/>
  <c r="AM200" i="80"/>
  <c r="CD199" i="80"/>
  <c r="CC199" i="80"/>
  <c r="CB199" i="80"/>
  <c r="CA199" i="80"/>
  <c r="BZ199" i="80"/>
  <c r="BY199" i="80"/>
  <c r="BX199" i="80"/>
  <c r="BW199" i="80"/>
  <c r="BV199" i="80"/>
  <c r="BU199" i="80"/>
  <c r="BT199" i="80"/>
  <c r="BS199" i="80"/>
  <c r="BR199" i="80"/>
  <c r="BQ199" i="80"/>
  <c r="BP199" i="80"/>
  <c r="BO199" i="80"/>
  <c r="BN199" i="80"/>
  <c r="BM199" i="80"/>
  <c r="BL199" i="80"/>
  <c r="BK199" i="80"/>
  <c r="BJ199" i="80"/>
  <c r="BI199" i="80"/>
  <c r="BH199" i="80"/>
  <c r="BG199" i="80"/>
  <c r="BF199" i="80"/>
  <c r="BE199" i="80"/>
  <c r="BD199" i="80"/>
  <c r="BC199" i="80"/>
  <c r="BB199" i="80"/>
  <c r="BA199" i="80"/>
  <c r="AZ199" i="80"/>
  <c r="AY199" i="80"/>
  <c r="AX199" i="80"/>
  <c r="AW199" i="80"/>
  <c r="AV199" i="80"/>
  <c r="AU199" i="80"/>
  <c r="AT199" i="80"/>
  <c r="AS199" i="80"/>
  <c r="AR199" i="80"/>
  <c r="AQ199" i="80"/>
  <c r="AP199" i="80"/>
  <c r="AO199" i="80"/>
  <c r="AN199" i="80"/>
  <c r="AM199" i="80"/>
  <c r="CD198" i="80"/>
  <c r="CC198" i="80"/>
  <c r="CB198" i="80"/>
  <c r="CA198" i="80"/>
  <c r="BZ198" i="80"/>
  <c r="BY198" i="80"/>
  <c r="BX198" i="80"/>
  <c r="BW198" i="80"/>
  <c r="BV198" i="80"/>
  <c r="BU198" i="80"/>
  <c r="BT198" i="80"/>
  <c r="BS198" i="80"/>
  <c r="BR198" i="80"/>
  <c r="BQ198" i="80"/>
  <c r="BP198" i="80"/>
  <c r="BO198" i="80"/>
  <c r="BN198" i="80"/>
  <c r="BM198" i="80"/>
  <c r="BL198" i="80"/>
  <c r="BK198" i="80"/>
  <c r="BJ198" i="80"/>
  <c r="BI198" i="80"/>
  <c r="BH198" i="80"/>
  <c r="BG198" i="80"/>
  <c r="BF198" i="80"/>
  <c r="BE198" i="80"/>
  <c r="BD198" i="80"/>
  <c r="BC198" i="80"/>
  <c r="BB198" i="80"/>
  <c r="BA198" i="80"/>
  <c r="AZ198" i="80"/>
  <c r="AY198" i="80"/>
  <c r="AX198" i="80"/>
  <c r="AW198" i="80"/>
  <c r="AV198" i="80"/>
  <c r="AU198" i="80"/>
  <c r="AT198" i="80"/>
  <c r="AS198" i="80"/>
  <c r="AR198" i="80"/>
  <c r="AQ198" i="80"/>
  <c r="AP198" i="80"/>
  <c r="AO198" i="80"/>
  <c r="AN198" i="80"/>
  <c r="AM198" i="80"/>
  <c r="CD197" i="80"/>
  <c r="CC197" i="80"/>
  <c r="CB197" i="80"/>
  <c r="CA197" i="80"/>
  <c r="BZ197" i="80"/>
  <c r="BY197" i="80"/>
  <c r="BX197" i="80"/>
  <c r="BW197" i="80"/>
  <c r="BV197" i="80"/>
  <c r="BU197" i="80"/>
  <c r="BT197" i="80"/>
  <c r="BS197" i="80"/>
  <c r="BR197" i="80"/>
  <c r="BQ197" i="80"/>
  <c r="BP197" i="80"/>
  <c r="BO197" i="80"/>
  <c r="BN197" i="80"/>
  <c r="BM197" i="80"/>
  <c r="BL197" i="80"/>
  <c r="BK197" i="80"/>
  <c r="BJ197" i="80"/>
  <c r="BI197" i="80"/>
  <c r="BH197" i="80"/>
  <c r="BG197" i="80"/>
  <c r="BF197" i="80"/>
  <c r="BE197" i="80"/>
  <c r="BD197" i="80"/>
  <c r="BC197" i="80"/>
  <c r="BB197" i="80"/>
  <c r="BA197" i="80"/>
  <c r="AZ197" i="80"/>
  <c r="AY197" i="80"/>
  <c r="AX197" i="80"/>
  <c r="AW197" i="80"/>
  <c r="AV197" i="80"/>
  <c r="AU197" i="80"/>
  <c r="AT197" i="80"/>
  <c r="AS197" i="80"/>
  <c r="AR197" i="80"/>
  <c r="AQ197" i="80"/>
  <c r="AP197" i="80"/>
  <c r="AO197" i="80"/>
  <c r="AN197" i="80"/>
  <c r="AM197" i="80"/>
  <c r="CD196" i="80"/>
  <c r="CC196" i="80"/>
  <c r="CB196" i="80"/>
  <c r="CA196" i="80"/>
  <c r="BZ196" i="80"/>
  <c r="BY196" i="80"/>
  <c r="BX196" i="80"/>
  <c r="BW196" i="80"/>
  <c r="BV196" i="80"/>
  <c r="BU196" i="80"/>
  <c r="BT196" i="80"/>
  <c r="BS196" i="80"/>
  <c r="BR196" i="80"/>
  <c r="BQ196" i="80"/>
  <c r="BP196" i="80"/>
  <c r="BO196" i="80"/>
  <c r="BN196" i="80"/>
  <c r="BM196" i="80"/>
  <c r="BL196" i="80"/>
  <c r="BK196" i="80"/>
  <c r="BJ196" i="80"/>
  <c r="BI196" i="80"/>
  <c r="BH196" i="80"/>
  <c r="BG196" i="80"/>
  <c r="BF196" i="80"/>
  <c r="BE196" i="80"/>
  <c r="BD196" i="80"/>
  <c r="BC196" i="80"/>
  <c r="BB196" i="80"/>
  <c r="BA196" i="80"/>
  <c r="AZ196" i="80"/>
  <c r="AY196" i="80"/>
  <c r="AX196" i="80"/>
  <c r="AW196" i="80"/>
  <c r="AV196" i="80"/>
  <c r="AU196" i="80"/>
  <c r="AT196" i="80"/>
  <c r="AS196" i="80"/>
  <c r="AR196" i="80"/>
  <c r="AQ196" i="80"/>
  <c r="AP196" i="80"/>
  <c r="AO196" i="80"/>
  <c r="AN196" i="80"/>
  <c r="AM196" i="80"/>
  <c r="CD195" i="80"/>
  <c r="CC195" i="80"/>
  <c r="CB195" i="80"/>
  <c r="CA195" i="80"/>
  <c r="BZ195" i="80"/>
  <c r="BY195" i="80"/>
  <c r="BX195" i="80"/>
  <c r="BW195" i="80"/>
  <c r="BV195" i="80"/>
  <c r="BU195" i="80"/>
  <c r="BT195" i="80"/>
  <c r="BS195" i="80"/>
  <c r="BR195" i="80"/>
  <c r="BQ195" i="80"/>
  <c r="BP195" i="80"/>
  <c r="BO195" i="80"/>
  <c r="BN195" i="80"/>
  <c r="BM195" i="80"/>
  <c r="BL195" i="80"/>
  <c r="BK195" i="80"/>
  <c r="BJ195" i="80"/>
  <c r="BI195" i="80"/>
  <c r="BH195" i="80"/>
  <c r="BG195" i="80"/>
  <c r="BF195" i="80"/>
  <c r="BE195" i="80"/>
  <c r="BD195" i="80"/>
  <c r="BC195" i="80"/>
  <c r="BB195" i="80"/>
  <c r="BA195" i="80"/>
  <c r="AZ195" i="80"/>
  <c r="AY195" i="80"/>
  <c r="AX195" i="80"/>
  <c r="AW195" i="80"/>
  <c r="AV195" i="80"/>
  <c r="AU195" i="80"/>
  <c r="AT195" i="80"/>
  <c r="AS195" i="80"/>
  <c r="AR195" i="80"/>
  <c r="AQ195" i="80"/>
  <c r="AP195" i="80"/>
  <c r="AO195" i="80"/>
  <c r="AN195" i="80"/>
  <c r="AM195" i="80"/>
  <c r="CD194" i="80"/>
  <c r="CC194" i="80"/>
  <c r="CB194" i="80"/>
  <c r="CA194" i="80"/>
  <c r="BZ194" i="80"/>
  <c r="BY194" i="80"/>
  <c r="BX194" i="80"/>
  <c r="BW194" i="80"/>
  <c r="BV194" i="80"/>
  <c r="BU194" i="80"/>
  <c r="BT194" i="80"/>
  <c r="BS194" i="80"/>
  <c r="BR194" i="80"/>
  <c r="BQ194" i="80"/>
  <c r="BP194" i="80"/>
  <c r="BO194" i="80"/>
  <c r="BN194" i="80"/>
  <c r="BM194" i="80"/>
  <c r="BL194" i="80"/>
  <c r="BK194" i="80"/>
  <c r="BJ194" i="80"/>
  <c r="BI194" i="80"/>
  <c r="BH194" i="80"/>
  <c r="BG194" i="80"/>
  <c r="BF194" i="80"/>
  <c r="BE194" i="80"/>
  <c r="BD194" i="80"/>
  <c r="BC194" i="80"/>
  <c r="BB194" i="80"/>
  <c r="BA194" i="80"/>
  <c r="AZ194" i="80"/>
  <c r="AY194" i="80"/>
  <c r="AX194" i="80"/>
  <c r="AW194" i="80"/>
  <c r="AV194" i="80"/>
  <c r="AU194" i="80"/>
  <c r="AT194" i="80"/>
  <c r="AS194" i="80"/>
  <c r="AR194" i="80"/>
  <c r="AQ194" i="80"/>
  <c r="AP194" i="80"/>
  <c r="AO194" i="80"/>
  <c r="AN194" i="80"/>
  <c r="AM194" i="80"/>
  <c r="CD193" i="80"/>
  <c r="CC193" i="80"/>
  <c r="CB193" i="80"/>
  <c r="CA193" i="80"/>
  <c r="BZ193" i="80"/>
  <c r="BY193" i="80"/>
  <c r="BX193" i="80"/>
  <c r="BW193" i="80"/>
  <c r="BV193" i="80"/>
  <c r="BU193" i="80"/>
  <c r="BT193" i="80"/>
  <c r="BS193" i="80"/>
  <c r="BR193" i="80"/>
  <c r="BQ193" i="80"/>
  <c r="BP193" i="80"/>
  <c r="BO193" i="80"/>
  <c r="BN193" i="80"/>
  <c r="BM193" i="80"/>
  <c r="BL193" i="80"/>
  <c r="BK193" i="80"/>
  <c r="BJ193" i="80"/>
  <c r="BI193" i="80"/>
  <c r="BH193" i="80"/>
  <c r="BG193" i="80"/>
  <c r="BF193" i="80"/>
  <c r="BE193" i="80"/>
  <c r="BD193" i="80"/>
  <c r="BC193" i="80"/>
  <c r="BB193" i="80"/>
  <c r="BA193" i="80"/>
  <c r="AZ193" i="80"/>
  <c r="AY193" i="80"/>
  <c r="AX193" i="80"/>
  <c r="AW193" i="80"/>
  <c r="AV193" i="80"/>
  <c r="AU193" i="80"/>
  <c r="AT193" i="80"/>
  <c r="AS193" i="80"/>
  <c r="AR193" i="80"/>
  <c r="AQ193" i="80"/>
  <c r="AP193" i="80"/>
  <c r="AO193" i="80"/>
  <c r="AN193" i="80"/>
  <c r="AM193" i="80"/>
  <c r="CD192" i="80"/>
  <c r="CC192" i="80"/>
  <c r="CB192" i="80"/>
  <c r="CA192" i="80"/>
  <c r="BZ192" i="80"/>
  <c r="BY192" i="80"/>
  <c r="BX192" i="80"/>
  <c r="BW192" i="80"/>
  <c r="BV192" i="80"/>
  <c r="BU192" i="80"/>
  <c r="BT192" i="80"/>
  <c r="BS192" i="80"/>
  <c r="BR192" i="80"/>
  <c r="BQ192" i="80"/>
  <c r="BP192" i="80"/>
  <c r="BO192" i="80"/>
  <c r="BN192" i="80"/>
  <c r="BM192" i="80"/>
  <c r="BL192" i="80"/>
  <c r="BK192" i="80"/>
  <c r="BJ192" i="80"/>
  <c r="BI192" i="80"/>
  <c r="BH192" i="80"/>
  <c r="BG192" i="80"/>
  <c r="BF192" i="80"/>
  <c r="BE192" i="80"/>
  <c r="BD192" i="80"/>
  <c r="BC192" i="80"/>
  <c r="BB192" i="80"/>
  <c r="BA192" i="80"/>
  <c r="AZ192" i="80"/>
  <c r="AY192" i="80"/>
  <c r="AX192" i="80"/>
  <c r="AW192" i="80"/>
  <c r="AV192" i="80"/>
  <c r="AU192" i="80"/>
  <c r="AT192" i="80"/>
  <c r="AS192" i="80"/>
  <c r="AR192" i="80"/>
  <c r="AQ192" i="80"/>
  <c r="AP192" i="80"/>
  <c r="AO192" i="80"/>
  <c r="AN192" i="80"/>
  <c r="AM192" i="80"/>
  <c r="CD191" i="80"/>
  <c r="CC191" i="80"/>
  <c r="CB191" i="80"/>
  <c r="CA191" i="80"/>
  <c r="BZ191" i="80"/>
  <c r="BY191" i="80"/>
  <c r="BX191" i="80"/>
  <c r="BW191" i="80"/>
  <c r="BV191" i="80"/>
  <c r="BU191" i="80"/>
  <c r="BT191" i="80"/>
  <c r="BS191" i="80"/>
  <c r="BR191" i="80"/>
  <c r="BQ191" i="80"/>
  <c r="BP191" i="80"/>
  <c r="BO191" i="80"/>
  <c r="BN191" i="80"/>
  <c r="BM191" i="80"/>
  <c r="BL191" i="80"/>
  <c r="BK191" i="80"/>
  <c r="BJ191" i="80"/>
  <c r="BI191" i="80"/>
  <c r="BH191" i="80"/>
  <c r="BG191" i="80"/>
  <c r="BF191" i="80"/>
  <c r="BE191" i="80"/>
  <c r="BD191" i="80"/>
  <c r="BC191" i="80"/>
  <c r="BB191" i="80"/>
  <c r="BA191" i="80"/>
  <c r="AZ191" i="80"/>
  <c r="AY191" i="80"/>
  <c r="AX191" i="80"/>
  <c r="AW191" i="80"/>
  <c r="AV191" i="80"/>
  <c r="AU191" i="80"/>
  <c r="AT191" i="80"/>
  <c r="AS191" i="80"/>
  <c r="AR191" i="80"/>
  <c r="AQ191" i="80"/>
  <c r="AP191" i="80"/>
  <c r="AO191" i="80"/>
  <c r="AN191" i="80"/>
  <c r="AM191" i="80"/>
  <c r="CD190" i="80"/>
  <c r="CC190" i="80"/>
  <c r="CB190" i="80"/>
  <c r="CA190" i="80"/>
  <c r="BZ190" i="80"/>
  <c r="BY190" i="80"/>
  <c r="BX190" i="80"/>
  <c r="BW190" i="80"/>
  <c r="BV190" i="80"/>
  <c r="BU190" i="80"/>
  <c r="BT190" i="80"/>
  <c r="BS190" i="80"/>
  <c r="BR190" i="80"/>
  <c r="BQ190" i="80"/>
  <c r="BP190" i="80"/>
  <c r="BO190" i="80"/>
  <c r="BN190" i="80"/>
  <c r="BM190" i="80"/>
  <c r="BL190" i="80"/>
  <c r="BK190" i="80"/>
  <c r="BJ190" i="80"/>
  <c r="BI190" i="80"/>
  <c r="BH190" i="80"/>
  <c r="BG190" i="80"/>
  <c r="BF190" i="80"/>
  <c r="BE190" i="80"/>
  <c r="BD190" i="80"/>
  <c r="BC190" i="80"/>
  <c r="BB190" i="80"/>
  <c r="BA190" i="80"/>
  <c r="AZ190" i="80"/>
  <c r="AY190" i="80"/>
  <c r="AX190" i="80"/>
  <c r="AW190" i="80"/>
  <c r="AV190" i="80"/>
  <c r="AU190" i="80"/>
  <c r="AT190" i="80"/>
  <c r="AS190" i="80"/>
  <c r="AR190" i="80"/>
  <c r="AQ190" i="80"/>
  <c r="AP190" i="80"/>
  <c r="AO190" i="80"/>
  <c r="AN190" i="80"/>
  <c r="AM190" i="80"/>
  <c r="CD189" i="80"/>
  <c r="CC189" i="80"/>
  <c r="CB189" i="80"/>
  <c r="CA189" i="80"/>
  <c r="BZ189" i="80"/>
  <c r="BY189" i="80"/>
  <c r="BX189" i="80"/>
  <c r="BW189" i="80"/>
  <c r="BV189" i="80"/>
  <c r="BU189" i="80"/>
  <c r="BT189" i="80"/>
  <c r="BS189" i="80"/>
  <c r="BR189" i="80"/>
  <c r="BQ189" i="80"/>
  <c r="BP189" i="80"/>
  <c r="BO189" i="80"/>
  <c r="BN189" i="80"/>
  <c r="BM189" i="80"/>
  <c r="BL189" i="80"/>
  <c r="BK189" i="80"/>
  <c r="BJ189" i="80"/>
  <c r="BI189" i="80"/>
  <c r="BH189" i="80"/>
  <c r="BG189" i="80"/>
  <c r="BF189" i="80"/>
  <c r="BE189" i="80"/>
  <c r="BD189" i="80"/>
  <c r="BC189" i="80"/>
  <c r="BB189" i="80"/>
  <c r="BA189" i="80"/>
  <c r="AZ189" i="80"/>
  <c r="AY189" i="80"/>
  <c r="AX189" i="80"/>
  <c r="AW189" i="80"/>
  <c r="AV189" i="80"/>
  <c r="AU189" i="80"/>
  <c r="AT189" i="80"/>
  <c r="AS189" i="80"/>
  <c r="AR189" i="80"/>
  <c r="AQ189" i="80"/>
  <c r="AP189" i="80"/>
  <c r="AO189" i="80"/>
  <c r="AN189" i="80"/>
  <c r="AM189" i="80"/>
  <c r="CD188" i="80"/>
  <c r="CC188" i="80"/>
  <c r="CB188" i="80"/>
  <c r="CA188" i="80"/>
  <c r="BZ188" i="80"/>
  <c r="BY188" i="80"/>
  <c r="BX188" i="80"/>
  <c r="BW188" i="80"/>
  <c r="BV188" i="80"/>
  <c r="BU188" i="80"/>
  <c r="BT188" i="80"/>
  <c r="BS188" i="80"/>
  <c r="BR188" i="80"/>
  <c r="BQ188" i="80"/>
  <c r="BP188" i="80"/>
  <c r="BO188" i="80"/>
  <c r="BN188" i="80"/>
  <c r="BM188" i="80"/>
  <c r="BL188" i="80"/>
  <c r="BK188" i="80"/>
  <c r="BJ188" i="80"/>
  <c r="BI188" i="80"/>
  <c r="BH188" i="80"/>
  <c r="BG188" i="80"/>
  <c r="BF188" i="80"/>
  <c r="BE188" i="80"/>
  <c r="BD188" i="80"/>
  <c r="BC188" i="80"/>
  <c r="BB188" i="80"/>
  <c r="BA188" i="80"/>
  <c r="AZ188" i="80"/>
  <c r="AY188" i="80"/>
  <c r="AX188" i="80"/>
  <c r="AW188" i="80"/>
  <c r="AV188" i="80"/>
  <c r="AU188" i="80"/>
  <c r="AT188" i="80"/>
  <c r="AS188" i="80"/>
  <c r="AR188" i="80"/>
  <c r="AQ188" i="80"/>
  <c r="AP188" i="80"/>
  <c r="AO188" i="80"/>
  <c r="AN188" i="80"/>
  <c r="AM188" i="80"/>
  <c r="CD187" i="80"/>
  <c r="CC187" i="80"/>
  <c r="CB187" i="80"/>
  <c r="CA187" i="80"/>
  <c r="BZ187" i="80"/>
  <c r="BY187" i="80"/>
  <c r="BX187" i="80"/>
  <c r="BW187" i="80"/>
  <c r="BV187" i="80"/>
  <c r="BU187" i="80"/>
  <c r="BT187" i="80"/>
  <c r="BS187" i="80"/>
  <c r="BR187" i="80"/>
  <c r="BQ187" i="80"/>
  <c r="BP187" i="80"/>
  <c r="BO187" i="80"/>
  <c r="BN187" i="80"/>
  <c r="BM187" i="80"/>
  <c r="BL187" i="80"/>
  <c r="BK187" i="80"/>
  <c r="BJ187" i="80"/>
  <c r="BI187" i="80"/>
  <c r="BH187" i="80"/>
  <c r="BG187" i="80"/>
  <c r="BF187" i="80"/>
  <c r="BE187" i="80"/>
  <c r="BD187" i="80"/>
  <c r="BC187" i="80"/>
  <c r="BB187" i="80"/>
  <c r="BA187" i="80"/>
  <c r="AZ187" i="80"/>
  <c r="AY187" i="80"/>
  <c r="AX187" i="80"/>
  <c r="AW187" i="80"/>
  <c r="AV187" i="80"/>
  <c r="AU187" i="80"/>
  <c r="AT187" i="80"/>
  <c r="AS187" i="80"/>
  <c r="AR187" i="80"/>
  <c r="AQ187" i="80"/>
  <c r="AP187" i="80"/>
  <c r="AO187" i="80"/>
  <c r="AN187" i="80"/>
  <c r="AM187" i="80"/>
  <c r="CD186" i="80"/>
  <c r="CC186" i="80"/>
  <c r="CB186" i="80"/>
  <c r="CA186" i="80"/>
  <c r="BZ186" i="80"/>
  <c r="BY186" i="80"/>
  <c r="BX186" i="80"/>
  <c r="BW186" i="80"/>
  <c r="BV186" i="80"/>
  <c r="BU186" i="80"/>
  <c r="BT186" i="80"/>
  <c r="BS186" i="80"/>
  <c r="BR186" i="80"/>
  <c r="BQ186" i="80"/>
  <c r="BP186" i="80"/>
  <c r="BO186" i="80"/>
  <c r="BN186" i="80"/>
  <c r="BM186" i="80"/>
  <c r="BL186" i="80"/>
  <c r="BK186" i="80"/>
  <c r="BJ186" i="80"/>
  <c r="BI186" i="80"/>
  <c r="BH186" i="80"/>
  <c r="BG186" i="80"/>
  <c r="BF186" i="80"/>
  <c r="BE186" i="80"/>
  <c r="BD186" i="80"/>
  <c r="BC186" i="80"/>
  <c r="BB186" i="80"/>
  <c r="BA186" i="80"/>
  <c r="AZ186" i="80"/>
  <c r="AY186" i="80"/>
  <c r="AX186" i="80"/>
  <c r="AW186" i="80"/>
  <c r="AV186" i="80"/>
  <c r="AU186" i="80"/>
  <c r="AT186" i="80"/>
  <c r="AS186" i="80"/>
  <c r="AR186" i="80"/>
  <c r="AQ186" i="80"/>
  <c r="AP186" i="80"/>
  <c r="AO186" i="80"/>
  <c r="AN186" i="80"/>
  <c r="AM186" i="80"/>
  <c r="CD185" i="80"/>
  <c r="CC185" i="80"/>
  <c r="CB185" i="80"/>
  <c r="CA185" i="80"/>
  <c r="BZ185" i="80"/>
  <c r="BY185" i="80"/>
  <c r="BX185" i="80"/>
  <c r="BW185" i="80"/>
  <c r="BV185" i="80"/>
  <c r="BU185" i="80"/>
  <c r="BT185" i="80"/>
  <c r="BS185" i="80"/>
  <c r="BR185" i="80"/>
  <c r="BQ185" i="80"/>
  <c r="BP185" i="80"/>
  <c r="BO185" i="80"/>
  <c r="BN185" i="80"/>
  <c r="BM185" i="80"/>
  <c r="BL185" i="80"/>
  <c r="BK185" i="80"/>
  <c r="BJ185" i="80"/>
  <c r="BI185" i="80"/>
  <c r="BH185" i="80"/>
  <c r="BG185" i="80"/>
  <c r="BF185" i="80"/>
  <c r="BE185" i="80"/>
  <c r="BD185" i="80"/>
  <c r="BC185" i="80"/>
  <c r="BB185" i="80"/>
  <c r="BA185" i="80"/>
  <c r="AZ185" i="80"/>
  <c r="AY185" i="80"/>
  <c r="AX185" i="80"/>
  <c r="AW185" i="80"/>
  <c r="AV185" i="80"/>
  <c r="AU185" i="80"/>
  <c r="AT185" i="80"/>
  <c r="AS185" i="80"/>
  <c r="AR185" i="80"/>
  <c r="AQ185" i="80"/>
  <c r="AP185" i="80"/>
  <c r="AO185" i="80"/>
  <c r="AN185" i="80"/>
  <c r="AM185" i="80"/>
  <c r="CD184" i="80"/>
  <c r="CC184" i="80"/>
  <c r="CB184" i="80"/>
  <c r="CA184" i="80"/>
  <c r="BZ184" i="80"/>
  <c r="BY184" i="80"/>
  <c r="BX184" i="80"/>
  <c r="BW184" i="80"/>
  <c r="BV184" i="80"/>
  <c r="BU184" i="80"/>
  <c r="BT184" i="80"/>
  <c r="BS184" i="80"/>
  <c r="BR184" i="80"/>
  <c r="BQ184" i="80"/>
  <c r="BP184" i="80"/>
  <c r="BO184" i="80"/>
  <c r="BN184" i="80"/>
  <c r="BM184" i="80"/>
  <c r="BL184" i="80"/>
  <c r="BK184" i="80"/>
  <c r="BJ184" i="80"/>
  <c r="BI184" i="80"/>
  <c r="BH184" i="80"/>
  <c r="BG184" i="80"/>
  <c r="BF184" i="80"/>
  <c r="BE184" i="80"/>
  <c r="BD184" i="80"/>
  <c r="BC184" i="80"/>
  <c r="BB184" i="80"/>
  <c r="BA184" i="80"/>
  <c r="AZ184" i="80"/>
  <c r="AY184" i="80"/>
  <c r="AX184" i="80"/>
  <c r="AW184" i="80"/>
  <c r="AV184" i="80"/>
  <c r="AU184" i="80"/>
  <c r="AT184" i="80"/>
  <c r="AS184" i="80"/>
  <c r="AR184" i="80"/>
  <c r="AQ184" i="80"/>
  <c r="AP184" i="80"/>
  <c r="AO184" i="80"/>
  <c r="AN184" i="80"/>
  <c r="AM184" i="80"/>
  <c r="CD183" i="80"/>
  <c r="CC183" i="80"/>
  <c r="CB183" i="80"/>
  <c r="CA183" i="80"/>
  <c r="BZ183" i="80"/>
  <c r="BY183" i="80"/>
  <c r="BX183" i="80"/>
  <c r="BW183" i="80"/>
  <c r="BV183" i="80"/>
  <c r="BU183" i="80"/>
  <c r="BT183" i="80"/>
  <c r="BS183" i="80"/>
  <c r="BR183" i="80"/>
  <c r="BQ183" i="80"/>
  <c r="BP183" i="80"/>
  <c r="BO183" i="80"/>
  <c r="BN183" i="80"/>
  <c r="BM183" i="80"/>
  <c r="BL183" i="80"/>
  <c r="BK183" i="80"/>
  <c r="BJ183" i="80"/>
  <c r="BI183" i="80"/>
  <c r="BH183" i="80"/>
  <c r="BG183" i="80"/>
  <c r="BF183" i="80"/>
  <c r="BE183" i="80"/>
  <c r="BD183" i="80"/>
  <c r="BC183" i="80"/>
  <c r="BB183" i="80"/>
  <c r="BA183" i="80"/>
  <c r="AZ183" i="80"/>
  <c r="AY183" i="80"/>
  <c r="AX183" i="80"/>
  <c r="AW183" i="80"/>
  <c r="AV183" i="80"/>
  <c r="AU183" i="80"/>
  <c r="AT183" i="80"/>
  <c r="AS183" i="80"/>
  <c r="AR183" i="80"/>
  <c r="AQ183" i="80"/>
  <c r="AP183" i="80"/>
  <c r="AO183" i="80"/>
  <c r="AN183" i="80"/>
  <c r="AM183" i="80"/>
  <c r="CD182" i="80"/>
  <c r="CC182" i="80"/>
  <c r="CB182" i="80"/>
  <c r="CA182" i="80"/>
  <c r="BZ182" i="80"/>
  <c r="BY182" i="80"/>
  <c r="BX182" i="80"/>
  <c r="BW182" i="80"/>
  <c r="BV182" i="80"/>
  <c r="BU182" i="80"/>
  <c r="BT182" i="80"/>
  <c r="BS182" i="80"/>
  <c r="BR182" i="80"/>
  <c r="BQ182" i="80"/>
  <c r="BP182" i="80"/>
  <c r="BO182" i="80"/>
  <c r="BN182" i="80"/>
  <c r="BM182" i="80"/>
  <c r="BL182" i="80"/>
  <c r="BK182" i="80"/>
  <c r="BJ182" i="80"/>
  <c r="BI182" i="80"/>
  <c r="BH182" i="80"/>
  <c r="BG182" i="80"/>
  <c r="BF182" i="80"/>
  <c r="BE182" i="80"/>
  <c r="BD182" i="80"/>
  <c r="BC182" i="80"/>
  <c r="BB182" i="80"/>
  <c r="BA182" i="80"/>
  <c r="AZ182" i="80"/>
  <c r="AY182" i="80"/>
  <c r="AX182" i="80"/>
  <c r="AW182" i="80"/>
  <c r="AV182" i="80"/>
  <c r="AU182" i="80"/>
  <c r="AT182" i="80"/>
  <c r="AS182" i="80"/>
  <c r="AR182" i="80"/>
  <c r="AQ182" i="80"/>
  <c r="AP182" i="80"/>
  <c r="AO182" i="80"/>
  <c r="AN182" i="80"/>
  <c r="AM182" i="80"/>
  <c r="CD181" i="80"/>
  <c r="CC181" i="80"/>
  <c r="CB181" i="80"/>
  <c r="CA181" i="80"/>
  <c r="BZ181" i="80"/>
  <c r="BY181" i="80"/>
  <c r="BX181" i="80"/>
  <c r="BW181" i="80"/>
  <c r="BV181" i="80"/>
  <c r="BU181" i="80"/>
  <c r="BT181" i="80"/>
  <c r="BS181" i="80"/>
  <c r="BR181" i="80"/>
  <c r="BQ181" i="80"/>
  <c r="BP181" i="80"/>
  <c r="BO181" i="80"/>
  <c r="BN181" i="80"/>
  <c r="BM181" i="80"/>
  <c r="BL181" i="80"/>
  <c r="BK181" i="80"/>
  <c r="BJ181" i="80"/>
  <c r="BI181" i="80"/>
  <c r="BH181" i="80"/>
  <c r="BG181" i="80"/>
  <c r="BF181" i="80"/>
  <c r="BE181" i="80"/>
  <c r="BD181" i="80"/>
  <c r="BC181" i="80"/>
  <c r="BB181" i="80"/>
  <c r="BA181" i="80"/>
  <c r="AZ181" i="80"/>
  <c r="AY181" i="80"/>
  <c r="AX181" i="80"/>
  <c r="AW181" i="80"/>
  <c r="AV181" i="80"/>
  <c r="AU181" i="80"/>
  <c r="AT181" i="80"/>
  <c r="AS181" i="80"/>
  <c r="AR181" i="80"/>
  <c r="AQ181" i="80"/>
  <c r="AP181" i="80"/>
  <c r="AO181" i="80"/>
  <c r="AN181" i="80"/>
  <c r="AM181" i="80"/>
  <c r="CD180" i="80"/>
  <c r="CC180" i="80"/>
  <c r="CB180" i="80"/>
  <c r="CA180" i="80"/>
  <c r="BZ180" i="80"/>
  <c r="BY180" i="80"/>
  <c r="BX180" i="80"/>
  <c r="BW180" i="80"/>
  <c r="BV180" i="80"/>
  <c r="BU180" i="80"/>
  <c r="BT180" i="80"/>
  <c r="BS180" i="80"/>
  <c r="BR180" i="80"/>
  <c r="BQ180" i="80"/>
  <c r="BP180" i="80"/>
  <c r="BO180" i="80"/>
  <c r="BN180" i="80"/>
  <c r="BM180" i="80"/>
  <c r="BL180" i="80"/>
  <c r="BK180" i="80"/>
  <c r="BJ180" i="80"/>
  <c r="BI180" i="80"/>
  <c r="BH180" i="80"/>
  <c r="BG180" i="80"/>
  <c r="BF180" i="80"/>
  <c r="BE180" i="80"/>
  <c r="BD180" i="80"/>
  <c r="BC180" i="80"/>
  <c r="BB180" i="80"/>
  <c r="BA180" i="80"/>
  <c r="AZ180" i="80"/>
  <c r="AY180" i="80"/>
  <c r="AX180" i="80"/>
  <c r="AW180" i="80"/>
  <c r="AV180" i="80"/>
  <c r="AU180" i="80"/>
  <c r="AT180" i="80"/>
  <c r="AS180" i="80"/>
  <c r="AR180" i="80"/>
  <c r="AQ180" i="80"/>
  <c r="AP180" i="80"/>
  <c r="AO180" i="80"/>
  <c r="AN180" i="80"/>
  <c r="AM180" i="80"/>
  <c r="CD179" i="80"/>
  <c r="CC179" i="80"/>
  <c r="CB179" i="80"/>
  <c r="CA179" i="80"/>
  <c r="BZ179" i="80"/>
  <c r="BY179" i="80"/>
  <c r="BX179" i="80"/>
  <c r="BW179" i="80"/>
  <c r="BV179" i="80"/>
  <c r="BU179" i="80"/>
  <c r="BT179" i="80"/>
  <c r="BS179" i="80"/>
  <c r="BR179" i="80"/>
  <c r="BQ179" i="80"/>
  <c r="BP179" i="80"/>
  <c r="BO179" i="80"/>
  <c r="BN179" i="80"/>
  <c r="BM179" i="80"/>
  <c r="BL179" i="80"/>
  <c r="BK179" i="80"/>
  <c r="BJ179" i="80"/>
  <c r="BI179" i="80"/>
  <c r="BH179" i="80"/>
  <c r="BG179" i="80"/>
  <c r="BF179" i="80"/>
  <c r="BE179" i="80"/>
  <c r="BD179" i="80"/>
  <c r="BC179" i="80"/>
  <c r="BB179" i="80"/>
  <c r="BA179" i="80"/>
  <c r="AZ179" i="80"/>
  <c r="AY179" i="80"/>
  <c r="AX179" i="80"/>
  <c r="AW179" i="80"/>
  <c r="AV179" i="80"/>
  <c r="AU179" i="80"/>
  <c r="AT179" i="80"/>
  <c r="AS179" i="80"/>
  <c r="AR179" i="80"/>
  <c r="AQ179" i="80"/>
  <c r="AP179" i="80"/>
  <c r="AO179" i="80"/>
  <c r="AN179" i="80"/>
  <c r="AM179" i="80"/>
  <c r="CD178" i="80"/>
  <c r="CC178" i="80"/>
  <c r="CB178" i="80"/>
  <c r="CA178" i="80"/>
  <c r="BZ178" i="80"/>
  <c r="BY178" i="80"/>
  <c r="BX178" i="80"/>
  <c r="BW178" i="80"/>
  <c r="BV178" i="80"/>
  <c r="BU178" i="80"/>
  <c r="BT178" i="80"/>
  <c r="BS178" i="80"/>
  <c r="BR178" i="80"/>
  <c r="BQ178" i="80"/>
  <c r="BP178" i="80"/>
  <c r="BO178" i="80"/>
  <c r="BN178" i="80"/>
  <c r="BM178" i="80"/>
  <c r="BL178" i="80"/>
  <c r="BK178" i="80"/>
  <c r="BJ178" i="80"/>
  <c r="BI178" i="80"/>
  <c r="BH178" i="80"/>
  <c r="BG178" i="80"/>
  <c r="BF178" i="80"/>
  <c r="BE178" i="80"/>
  <c r="BD178" i="80"/>
  <c r="BC178" i="80"/>
  <c r="BB178" i="80"/>
  <c r="BA178" i="80"/>
  <c r="AZ178" i="80"/>
  <c r="AY178" i="80"/>
  <c r="AX178" i="80"/>
  <c r="AW178" i="80"/>
  <c r="AV178" i="80"/>
  <c r="AU178" i="80"/>
  <c r="AT178" i="80"/>
  <c r="AS178" i="80"/>
  <c r="AR178" i="80"/>
  <c r="AQ178" i="80"/>
  <c r="AP178" i="80"/>
  <c r="AO178" i="80"/>
  <c r="AN178" i="80"/>
  <c r="AM178" i="80"/>
  <c r="CD177" i="80"/>
  <c r="CC177" i="80"/>
  <c r="CB177" i="80"/>
  <c r="CA177" i="80"/>
  <c r="BZ177" i="80"/>
  <c r="BY177" i="80"/>
  <c r="BX177" i="80"/>
  <c r="BW177" i="80"/>
  <c r="BV177" i="80"/>
  <c r="BU177" i="80"/>
  <c r="BT177" i="80"/>
  <c r="BS177" i="80"/>
  <c r="BR177" i="80"/>
  <c r="BQ177" i="80"/>
  <c r="BP177" i="80"/>
  <c r="BO177" i="80"/>
  <c r="BN177" i="80"/>
  <c r="BM177" i="80"/>
  <c r="BL177" i="80"/>
  <c r="BK177" i="80"/>
  <c r="BJ177" i="80"/>
  <c r="BI177" i="80"/>
  <c r="BH177" i="80"/>
  <c r="BG177" i="80"/>
  <c r="BF177" i="80"/>
  <c r="BE177" i="80"/>
  <c r="BD177" i="80"/>
  <c r="BC177" i="80"/>
  <c r="BB177" i="80"/>
  <c r="BA177" i="80"/>
  <c r="AZ177" i="80"/>
  <c r="AY177" i="80"/>
  <c r="AX177" i="80"/>
  <c r="AW177" i="80"/>
  <c r="AV177" i="80"/>
  <c r="AU177" i="80"/>
  <c r="AT177" i="80"/>
  <c r="AS177" i="80"/>
  <c r="AR177" i="80"/>
  <c r="AQ177" i="80"/>
  <c r="AP177" i="80"/>
  <c r="AO177" i="80"/>
  <c r="AN177" i="80"/>
  <c r="AM177" i="80"/>
  <c r="CD176" i="80"/>
  <c r="CC176" i="80"/>
  <c r="CB176" i="80"/>
  <c r="CA176" i="80"/>
  <c r="BZ176" i="80"/>
  <c r="BY176" i="80"/>
  <c r="BX176" i="80"/>
  <c r="BW176" i="80"/>
  <c r="BV176" i="80"/>
  <c r="BU176" i="80"/>
  <c r="BT176" i="80"/>
  <c r="BS176" i="80"/>
  <c r="BR176" i="80"/>
  <c r="BQ176" i="80"/>
  <c r="BP176" i="80"/>
  <c r="BO176" i="80"/>
  <c r="BN176" i="80"/>
  <c r="BM176" i="80"/>
  <c r="BL176" i="80"/>
  <c r="BK176" i="80"/>
  <c r="BJ176" i="80"/>
  <c r="BI176" i="80"/>
  <c r="BH176" i="80"/>
  <c r="BG176" i="80"/>
  <c r="BF176" i="80"/>
  <c r="BE176" i="80"/>
  <c r="BD176" i="80"/>
  <c r="BC176" i="80"/>
  <c r="BB176" i="80"/>
  <c r="BA176" i="80"/>
  <c r="AZ176" i="80"/>
  <c r="AY176" i="80"/>
  <c r="AX176" i="80"/>
  <c r="AW176" i="80"/>
  <c r="AV176" i="80"/>
  <c r="AU176" i="80"/>
  <c r="AT176" i="80"/>
  <c r="AS176" i="80"/>
  <c r="AR176" i="80"/>
  <c r="AQ176" i="80"/>
  <c r="AP176" i="80"/>
  <c r="AO176" i="80"/>
  <c r="AN176" i="80"/>
  <c r="AM176" i="80"/>
  <c r="CD175" i="80"/>
  <c r="CC175" i="80"/>
  <c r="CB175" i="80"/>
  <c r="CA175" i="80"/>
  <c r="BZ175" i="80"/>
  <c r="BY175" i="80"/>
  <c r="BX175" i="80"/>
  <c r="BW175" i="80"/>
  <c r="BV175" i="80"/>
  <c r="BU175" i="80"/>
  <c r="BT175" i="80"/>
  <c r="BS175" i="80"/>
  <c r="BR175" i="80"/>
  <c r="BQ175" i="80"/>
  <c r="BP175" i="80"/>
  <c r="BO175" i="80"/>
  <c r="BN175" i="80"/>
  <c r="BM175" i="80"/>
  <c r="BL175" i="80"/>
  <c r="BK175" i="80"/>
  <c r="BJ175" i="80"/>
  <c r="BI175" i="80"/>
  <c r="BH175" i="80"/>
  <c r="BG175" i="80"/>
  <c r="BF175" i="80"/>
  <c r="BE175" i="80"/>
  <c r="BD175" i="80"/>
  <c r="BC175" i="80"/>
  <c r="BB175" i="80"/>
  <c r="BA175" i="80"/>
  <c r="AZ175" i="80"/>
  <c r="AY175" i="80"/>
  <c r="AX175" i="80"/>
  <c r="AW175" i="80"/>
  <c r="AV175" i="80"/>
  <c r="AU175" i="80"/>
  <c r="AT175" i="80"/>
  <c r="AS175" i="80"/>
  <c r="AR175" i="80"/>
  <c r="AQ175" i="80"/>
  <c r="AP175" i="80"/>
  <c r="AO175" i="80"/>
  <c r="AN175" i="80"/>
  <c r="AM175" i="80"/>
  <c r="CD174" i="80"/>
  <c r="CC174" i="80"/>
  <c r="CB174" i="80"/>
  <c r="CA174" i="80"/>
  <c r="BZ174" i="80"/>
  <c r="BY174" i="80"/>
  <c r="BX174" i="80"/>
  <c r="BW174" i="80"/>
  <c r="BV174" i="80"/>
  <c r="BU174" i="80"/>
  <c r="BT174" i="80"/>
  <c r="BS174" i="80"/>
  <c r="BR174" i="80"/>
  <c r="BQ174" i="80"/>
  <c r="BP174" i="80"/>
  <c r="BO174" i="80"/>
  <c r="BN174" i="80"/>
  <c r="BM174" i="80"/>
  <c r="BL174" i="80"/>
  <c r="BK174" i="80"/>
  <c r="BJ174" i="80"/>
  <c r="BI174" i="80"/>
  <c r="BH174" i="80"/>
  <c r="BG174" i="80"/>
  <c r="BF174" i="80"/>
  <c r="BE174" i="80"/>
  <c r="BD174" i="80"/>
  <c r="BC174" i="80"/>
  <c r="BB174" i="80"/>
  <c r="BA174" i="80"/>
  <c r="AZ174" i="80"/>
  <c r="AY174" i="80"/>
  <c r="AX174" i="80"/>
  <c r="AW174" i="80"/>
  <c r="AV174" i="80"/>
  <c r="AU174" i="80"/>
  <c r="AT174" i="80"/>
  <c r="AS174" i="80"/>
  <c r="AR174" i="80"/>
  <c r="AQ174" i="80"/>
  <c r="AP174" i="80"/>
  <c r="AO174" i="80"/>
  <c r="AN174" i="80"/>
  <c r="AM174" i="80"/>
  <c r="CD173" i="80"/>
  <c r="CC173" i="80"/>
  <c r="CB173" i="80"/>
  <c r="CA173" i="80"/>
  <c r="BZ173" i="80"/>
  <c r="BY173" i="80"/>
  <c r="BX173" i="80"/>
  <c r="BW173" i="80"/>
  <c r="BV173" i="80"/>
  <c r="BU173" i="80"/>
  <c r="BT173" i="80"/>
  <c r="BS173" i="80"/>
  <c r="BR173" i="80"/>
  <c r="BQ173" i="80"/>
  <c r="BP173" i="80"/>
  <c r="BO173" i="80"/>
  <c r="BN173" i="80"/>
  <c r="BM173" i="80"/>
  <c r="BL173" i="80"/>
  <c r="BK173" i="80"/>
  <c r="BJ173" i="80"/>
  <c r="BI173" i="80"/>
  <c r="BH173" i="80"/>
  <c r="BG173" i="80"/>
  <c r="BF173" i="80"/>
  <c r="BE173" i="80"/>
  <c r="BD173" i="80"/>
  <c r="BC173" i="80"/>
  <c r="BB173" i="80"/>
  <c r="BA173" i="80"/>
  <c r="AZ173" i="80"/>
  <c r="AY173" i="80"/>
  <c r="AX173" i="80"/>
  <c r="AW173" i="80"/>
  <c r="AV173" i="80"/>
  <c r="AU173" i="80"/>
  <c r="AT173" i="80"/>
  <c r="AS173" i="80"/>
  <c r="AR173" i="80"/>
  <c r="AQ173" i="80"/>
  <c r="AP173" i="80"/>
  <c r="AO173" i="80"/>
  <c r="AN173" i="80"/>
  <c r="AM173" i="80"/>
  <c r="CD172" i="80"/>
  <c r="CC172" i="80"/>
  <c r="CB172" i="80"/>
  <c r="CA172" i="80"/>
  <c r="BZ172" i="80"/>
  <c r="BY172" i="80"/>
  <c r="BX172" i="80"/>
  <c r="BW172" i="80"/>
  <c r="BV172" i="80"/>
  <c r="BU172" i="80"/>
  <c r="BT172" i="80"/>
  <c r="BS172" i="80"/>
  <c r="BR172" i="80"/>
  <c r="BQ172" i="80"/>
  <c r="BP172" i="80"/>
  <c r="BO172" i="80"/>
  <c r="BN172" i="80"/>
  <c r="BM172" i="80"/>
  <c r="BL172" i="80"/>
  <c r="BK172" i="80"/>
  <c r="BJ172" i="80"/>
  <c r="BI172" i="80"/>
  <c r="BH172" i="80"/>
  <c r="BG172" i="80"/>
  <c r="BF172" i="80"/>
  <c r="BE172" i="80"/>
  <c r="BD172" i="80"/>
  <c r="BC172" i="80"/>
  <c r="BB172" i="80"/>
  <c r="BA172" i="80"/>
  <c r="AZ172" i="80"/>
  <c r="AY172" i="80"/>
  <c r="AX172" i="80"/>
  <c r="AW172" i="80"/>
  <c r="AV172" i="80"/>
  <c r="AU172" i="80"/>
  <c r="AT172" i="80"/>
  <c r="AS172" i="80"/>
  <c r="AR172" i="80"/>
  <c r="AQ172" i="80"/>
  <c r="AP172" i="80"/>
  <c r="AO172" i="80"/>
  <c r="AN172" i="80"/>
  <c r="AM172" i="80"/>
  <c r="CD171" i="80"/>
  <c r="CC171" i="80"/>
  <c r="CB171" i="80"/>
  <c r="CA171" i="80"/>
  <c r="BZ171" i="80"/>
  <c r="BY171" i="80"/>
  <c r="BX171" i="80"/>
  <c r="BW171" i="80"/>
  <c r="BV171" i="80"/>
  <c r="BU171" i="80"/>
  <c r="BT171" i="80"/>
  <c r="BS171" i="80"/>
  <c r="BR171" i="80"/>
  <c r="BQ171" i="80"/>
  <c r="BP171" i="80"/>
  <c r="BO171" i="80"/>
  <c r="BN171" i="80"/>
  <c r="BM171" i="80"/>
  <c r="BL171" i="80"/>
  <c r="BK171" i="80"/>
  <c r="BJ171" i="80"/>
  <c r="BI171" i="80"/>
  <c r="BH171" i="80"/>
  <c r="BG171" i="80"/>
  <c r="BF171" i="80"/>
  <c r="BE171" i="80"/>
  <c r="BD171" i="80"/>
  <c r="BC171" i="80"/>
  <c r="BB171" i="80"/>
  <c r="BA171" i="80"/>
  <c r="AZ171" i="80"/>
  <c r="AY171" i="80"/>
  <c r="AX171" i="80"/>
  <c r="AW171" i="80"/>
  <c r="AV171" i="80"/>
  <c r="AU171" i="80"/>
  <c r="AT171" i="80"/>
  <c r="AS171" i="80"/>
  <c r="AR171" i="80"/>
  <c r="AQ171" i="80"/>
  <c r="AP171" i="80"/>
  <c r="AO171" i="80"/>
  <c r="AN171" i="80"/>
  <c r="AM171" i="80"/>
  <c r="CD170" i="80"/>
  <c r="CC170" i="80"/>
  <c r="CB170" i="80"/>
  <c r="CA170" i="80"/>
  <c r="BZ170" i="80"/>
  <c r="BY170" i="80"/>
  <c r="BX170" i="80"/>
  <c r="BW170" i="80"/>
  <c r="BV170" i="80"/>
  <c r="BU170" i="80"/>
  <c r="BT170" i="80"/>
  <c r="BS170" i="80"/>
  <c r="BR170" i="80"/>
  <c r="BQ170" i="80"/>
  <c r="BP170" i="80"/>
  <c r="BO170" i="80"/>
  <c r="BN170" i="80"/>
  <c r="BM170" i="80"/>
  <c r="BL170" i="80"/>
  <c r="BK170" i="80"/>
  <c r="BJ170" i="80"/>
  <c r="BI170" i="80"/>
  <c r="BH170" i="80"/>
  <c r="BG170" i="80"/>
  <c r="BF170" i="80"/>
  <c r="BE170" i="80"/>
  <c r="BD170" i="80"/>
  <c r="BC170" i="80"/>
  <c r="BB170" i="80"/>
  <c r="BA170" i="80"/>
  <c r="AZ170" i="80"/>
  <c r="AY170" i="80"/>
  <c r="AX170" i="80"/>
  <c r="AW170" i="80"/>
  <c r="AV170" i="80"/>
  <c r="AU170" i="80"/>
  <c r="AT170" i="80"/>
  <c r="AS170" i="80"/>
  <c r="AR170" i="80"/>
  <c r="AQ170" i="80"/>
  <c r="AP170" i="80"/>
  <c r="AO170" i="80"/>
  <c r="AN170" i="80"/>
  <c r="AM170" i="80"/>
  <c r="CD169" i="80"/>
  <c r="CC169" i="80"/>
  <c r="CB169" i="80"/>
  <c r="CA169" i="80"/>
  <c r="BZ169" i="80"/>
  <c r="BY169" i="80"/>
  <c r="BX169" i="80"/>
  <c r="BW169" i="80"/>
  <c r="BV169" i="80"/>
  <c r="BU169" i="80"/>
  <c r="BT169" i="80"/>
  <c r="BS169" i="80"/>
  <c r="BR169" i="80"/>
  <c r="BQ169" i="80"/>
  <c r="BP169" i="80"/>
  <c r="BO169" i="80"/>
  <c r="BN169" i="80"/>
  <c r="BM169" i="80"/>
  <c r="BL169" i="80"/>
  <c r="BK169" i="80"/>
  <c r="BJ169" i="80"/>
  <c r="BI169" i="80"/>
  <c r="BH169" i="80"/>
  <c r="BG169" i="80"/>
  <c r="BF169" i="80"/>
  <c r="BE169" i="80"/>
  <c r="BD169" i="80"/>
  <c r="BC169" i="80"/>
  <c r="BB169" i="80"/>
  <c r="BA169" i="80"/>
  <c r="AZ169" i="80"/>
  <c r="AY169" i="80"/>
  <c r="AX169" i="80"/>
  <c r="AW169" i="80"/>
  <c r="AV169" i="80"/>
  <c r="AU169" i="80"/>
  <c r="AT169" i="80"/>
  <c r="AS169" i="80"/>
  <c r="AR169" i="80"/>
  <c r="AQ169" i="80"/>
  <c r="AP169" i="80"/>
  <c r="AO169" i="80"/>
  <c r="AN169" i="80"/>
  <c r="AM169" i="80"/>
  <c r="CD168" i="80"/>
  <c r="CC168" i="80"/>
  <c r="CB168" i="80"/>
  <c r="CA168" i="80"/>
  <c r="BZ168" i="80"/>
  <c r="BY168" i="80"/>
  <c r="BX168" i="80"/>
  <c r="BW168" i="80"/>
  <c r="BV168" i="80"/>
  <c r="BU168" i="80"/>
  <c r="BT168" i="80"/>
  <c r="BS168" i="80"/>
  <c r="BR168" i="80"/>
  <c r="BQ168" i="80"/>
  <c r="BP168" i="80"/>
  <c r="BO168" i="80"/>
  <c r="BN168" i="80"/>
  <c r="BM168" i="80"/>
  <c r="BL168" i="80"/>
  <c r="BK168" i="80"/>
  <c r="BJ168" i="80"/>
  <c r="BI168" i="80"/>
  <c r="BH168" i="80"/>
  <c r="BG168" i="80"/>
  <c r="BF168" i="80"/>
  <c r="BE168" i="80"/>
  <c r="BD168" i="80"/>
  <c r="BC168" i="80"/>
  <c r="BB168" i="80"/>
  <c r="BA168" i="80"/>
  <c r="AZ168" i="80"/>
  <c r="AY168" i="80"/>
  <c r="AX168" i="80"/>
  <c r="AW168" i="80"/>
  <c r="AV168" i="80"/>
  <c r="AU168" i="80"/>
  <c r="AT168" i="80"/>
  <c r="AS168" i="80"/>
  <c r="AR168" i="80"/>
  <c r="AQ168" i="80"/>
  <c r="AP168" i="80"/>
  <c r="AO168" i="80"/>
  <c r="AN168" i="80"/>
  <c r="AM168" i="80"/>
  <c r="CD167" i="80"/>
  <c r="CC167" i="80"/>
  <c r="CB167" i="80"/>
  <c r="CA167" i="80"/>
  <c r="BZ167" i="80"/>
  <c r="BY167" i="80"/>
  <c r="BX167" i="80"/>
  <c r="BW167" i="80"/>
  <c r="BV167" i="80"/>
  <c r="BU167" i="80"/>
  <c r="BT167" i="80"/>
  <c r="BS167" i="80"/>
  <c r="BR167" i="80"/>
  <c r="BQ167" i="80"/>
  <c r="BP167" i="80"/>
  <c r="BO167" i="80"/>
  <c r="BN167" i="80"/>
  <c r="BM167" i="80"/>
  <c r="BL167" i="80"/>
  <c r="BK167" i="80"/>
  <c r="BJ167" i="80"/>
  <c r="BI167" i="80"/>
  <c r="BH167" i="80"/>
  <c r="BG167" i="80"/>
  <c r="BF167" i="80"/>
  <c r="BE167" i="80"/>
  <c r="BD167" i="80"/>
  <c r="BC167" i="80"/>
  <c r="BB167" i="80"/>
  <c r="BA167" i="80"/>
  <c r="AZ167" i="80"/>
  <c r="AY167" i="80"/>
  <c r="AX167" i="80"/>
  <c r="AW167" i="80"/>
  <c r="AV167" i="80"/>
  <c r="AU167" i="80"/>
  <c r="AT167" i="80"/>
  <c r="AS167" i="80"/>
  <c r="AR167" i="80"/>
  <c r="AQ167" i="80"/>
  <c r="AP167" i="80"/>
  <c r="AO167" i="80"/>
  <c r="AN167" i="80"/>
  <c r="AM167" i="80"/>
  <c r="CD166" i="80"/>
  <c r="CC166" i="80"/>
  <c r="CB166" i="80"/>
  <c r="CA166" i="80"/>
  <c r="BZ166" i="80"/>
  <c r="BY166" i="80"/>
  <c r="BX166" i="80"/>
  <c r="BW166" i="80"/>
  <c r="BV166" i="80"/>
  <c r="BU166" i="80"/>
  <c r="BT166" i="80"/>
  <c r="BS166" i="80"/>
  <c r="BR166" i="80"/>
  <c r="BQ166" i="80"/>
  <c r="BP166" i="80"/>
  <c r="BO166" i="80"/>
  <c r="BN166" i="80"/>
  <c r="BM166" i="80"/>
  <c r="BL166" i="80"/>
  <c r="BK166" i="80"/>
  <c r="BJ166" i="80"/>
  <c r="BI166" i="80"/>
  <c r="BH166" i="80"/>
  <c r="BG166" i="80"/>
  <c r="BF166" i="80"/>
  <c r="BE166" i="80"/>
  <c r="BD166" i="80"/>
  <c r="BC166" i="80"/>
  <c r="BB166" i="80"/>
  <c r="BA166" i="80"/>
  <c r="AZ166" i="80"/>
  <c r="AY166" i="80"/>
  <c r="AX166" i="80"/>
  <c r="AW166" i="80"/>
  <c r="AV166" i="80"/>
  <c r="AU166" i="80"/>
  <c r="AT166" i="80"/>
  <c r="AS166" i="80"/>
  <c r="AR166" i="80"/>
  <c r="AQ166" i="80"/>
  <c r="AP166" i="80"/>
  <c r="AO166" i="80"/>
  <c r="AN166" i="80"/>
  <c r="AM166" i="80"/>
  <c r="CD165" i="80"/>
  <c r="CC165" i="80"/>
  <c r="CB165" i="80"/>
  <c r="CA165" i="80"/>
  <c r="BZ165" i="80"/>
  <c r="BY165" i="80"/>
  <c r="BX165" i="80"/>
  <c r="BW165" i="80"/>
  <c r="BV165" i="80"/>
  <c r="BU165" i="80"/>
  <c r="BT165" i="80"/>
  <c r="BS165" i="80"/>
  <c r="BR165" i="80"/>
  <c r="BQ165" i="80"/>
  <c r="BP165" i="80"/>
  <c r="BO165" i="80"/>
  <c r="BN165" i="80"/>
  <c r="BM165" i="80"/>
  <c r="BL165" i="80"/>
  <c r="BK165" i="80"/>
  <c r="BJ165" i="80"/>
  <c r="BI165" i="80"/>
  <c r="BH165" i="80"/>
  <c r="BG165" i="80"/>
  <c r="BF165" i="80"/>
  <c r="BE165" i="80"/>
  <c r="BD165" i="80"/>
  <c r="BC165" i="80"/>
  <c r="BB165" i="80"/>
  <c r="BA165" i="80"/>
  <c r="AZ165" i="80"/>
  <c r="AY165" i="80"/>
  <c r="AX165" i="80"/>
  <c r="AW165" i="80"/>
  <c r="AV165" i="80"/>
  <c r="AU165" i="80"/>
  <c r="AT165" i="80"/>
  <c r="AS165" i="80"/>
  <c r="AR165" i="80"/>
  <c r="AQ165" i="80"/>
  <c r="AP165" i="80"/>
  <c r="AO165" i="80"/>
  <c r="AN165" i="80"/>
  <c r="AM165" i="80"/>
  <c r="CD164" i="80"/>
  <c r="CC164" i="80"/>
  <c r="CB164" i="80"/>
  <c r="CA164" i="80"/>
  <c r="BZ164" i="80"/>
  <c r="BY164" i="80"/>
  <c r="BX164" i="80"/>
  <c r="BW164" i="80"/>
  <c r="BV164" i="80"/>
  <c r="BU164" i="80"/>
  <c r="BT164" i="80"/>
  <c r="BS164" i="80"/>
  <c r="BR164" i="80"/>
  <c r="BQ164" i="80"/>
  <c r="BP164" i="80"/>
  <c r="BO164" i="80"/>
  <c r="BN164" i="80"/>
  <c r="BM164" i="80"/>
  <c r="BL164" i="80"/>
  <c r="BK164" i="80"/>
  <c r="BJ164" i="80"/>
  <c r="BI164" i="80"/>
  <c r="BH164" i="80"/>
  <c r="BG164" i="80"/>
  <c r="BF164" i="80"/>
  <c r="BE164" i="80"/>
  <c r="BD164" i="80"/>
  <c r="BC164" i="80"/>
  <c r="BB164" i="80"/>
  <c r="BA164" i="80"/>
  <c r="AZ164" i="80"/>
  <c r="AY164" i="80"/>
  <c r="AX164" i="80"/>
  <c r="AW164" i="80"/>
  <c r="AV164" i="80"/>
  <c r="AU164" i="80"/>
  <c r="AT164" i="80"/>
  <c r="AS164" i="80"/>
  <c r="AR164" i="80"/>
  <c r="AQ164" i="80"/>
  <c r="AP164" i="80"/>
  <c r="AO164" i="80"/>
  <c r="AN164" i="80"/>
  <c r="AM164" i="80"/>
  <c r="CD163" i="80"/>
  <c r="CC163" i="80"/>
  <c r="CB163" i="80"/>
  <c r="CA163" i="80"/>
  <c r="BZ163" i="80"/>
  <c r="BY163" i="80"/>
  <c r="BX163" i="80"/>
  <c r="BW163" i="80"/>
  <c r="BV163" i="80"/>
  <c r="BU163" i="80"/>
  <c r="BT163" i="80"/>
  <c r="BS163" i="80"/>
  <c r="BR163" i="80"/>
  <c r="BQ163" i="80"/>
  <c r="BP163" i="80"/>
  <c r="BO163" i="80"/>
  <c r="BN163" i="80"/>
  <c r="BM163" i="80"/>
  <c r="BL163" i="80"/>
  <c r="BK163" i="80"/>
  <c r="BJ163" i="80"/>
  <c r="BI163" i="80"/>
  <c r="BH163" i="80"/>
  <c r="BG163" i="80"/>
  <c r="BF163" i="80"/>
  <c r="BE163" i="80"/>
  <c r="BD163" i="80"/>
  <c r="BC163" i="80"/>
  <c r="BB163" i="80"/>
  <c r="BA163" i="80"/>
  <c r="AZ163" i="80"/>
  <c r="AY163" i="80"/>
  <c r="AX163" i="80"/>
  <c r="AW163" i="80"/>
  <c r="AV163" i="80"/>
  <c r="AU163" i="80"/>
  <c r="AT163" i="80"/>
  <c r="AS163" i="80"/>
  <c r="AR163" i="80"/>
  <c r="AQ163" i="80"/>
  <c r="AP163" i="80"/>
  <c r="AO163" i="80"/>
  <c r="AN163" i="80"/>
  <c r="AM163" i="80"/>
  <c r="CD162" i="80"/>
  <c r="CC162" i="80"/>
  <c r="CB162" i="80"/>
  <c r="CA162" i="80"/>
  <c r="BZ162" i="80"/>
  <c r="BY162" i="80"/>
  <c r="BX162" i="80"/>
  <c r="BW162" i="80"/>
  <c r="BV162" i="80"/>
  <c r="BU162" i="80"/>
  <c r="BT162" i="80"/>
  <c r="BS162" i="80"/>
  <c r="BR162" i="80"/>
  <c r="BQ162" i="80"/>
  <c r="BP162" i="80"/>
  <c r="BO162" i="80"/>
  <c r="BN162" i="80"/>
  <c r="BM162" i="80"/>
  <c r="BL162" i="80"/>
  <c r="BK162" i="80"/>
  <c r="BJ162" i="80"/>
  <c r="BI162" i="80"/>
  <c r="BH162" i="80"/>
  <c r="BG162" i="80"/>
  <c r="BF162" i="80"/>
  <c r="BE162" i="80"/>
  <c r="BD162" i="80"/>
  <c r="BC162" i="80"/>
  <c r="BB162" i="80"/>
  <c r="BA162" i="80"/>
  <c r="AZ162" i="80"/>
  <c r="AY162" i="80"/>
  <c r="AX162" i="80"/>
  <c r="AW162" i="80"/>
  <c r="AV162" i="80"/>
  <c r="AU162" i="80"/>
  <c r="AT162" i="80"/>
  <c r="AS162" i="80"/>
  <c r="AR162" i="80"/>
  <c r="AQ162" i="80"/>
  <c r="AP162" i="80"/>
  <c r="AO162" i="80"/>
  <c r="AN162" i="80"/>
  <c r="AM162" i="80"/>
  <c r="CD161" i="80"/>
  <c r="CC161" i="80"/>
  <c r="CB161" i="80"/>
  <c r="CA161" i="80"/>
  <c r="BZ161" i="80"/>
  <c r="BY161" i="80"/>
  <c r="BX161" i="80"/>
  <c r="BW161" i="80"/>
  <c r="BV161" i="80"/>
  <c r="BU161" i="80"/>
  <c r="BT161" i="80"/>
  <c r="BS161" i="80"/>
  <c r="BR161" i="80"/>
  <c r="BQ161" i="80"/>
  <c r="BP161" i="80"/>
  <c r="BO161" i="80"/>
  <c r="BN161" i="80"/>
  <c r="BM161" i="80"/>
  <c r="BL161" i="80"/>
  <c r="BK161" i="80"/>
  <c r="BJ161" i="80"/>
  <c r="BI161" i="80"/>
  <c r="BH161" i="80"/>
  <c r="BG161" i="80"/>
  <c r="BF161" i="80"/>
  <c r="BE161" i="80"/>
  <c r="BD161" i="80"/>
  <c r="BC161" i="80"/>
  <c r="BB161" i="80"/>
  <c r="BA161" i="80"/>
  <c r="AZ161" i="80"/>
  <c r="AY161" i="80"/>
  <c r="AX161" i="80"/>
  <c r="AW161" i="80"/>
  <c r="AV161" i="80"/>
  <c r="AU161" i="80"/>
  <c r="AT161" i="80"/>
  <c r="AS161" i="80"/>
  <c r="AR161" i="80"/>
  <c r="AQ161" i="80"/>
  <c r="AP161" i="80"/>
  <c r="AO161" i="80"/>
  <c r="AN161" i="80"/>
  <c r="AM161" i="80"/>
  <c r="CD160" i="80"/>
  <c r="CC160" i="80"/>
  <c r="CB160" i="80"/>
  <c r="CA160" i="80"/>
  <c r="BZ160" i="80"/>
  <c r="BY160" i="80"/>
  <c r="BX160" i="80"/>
  <c r="BW160" i="80"/>
  <c r="BV160" i="80"/>
  <c r="BU160" i="80"/>
  <c r="BT160" i="80"/>
  <c r="BS160" i="80"/>
  <c r="BR160" i="80"/>
  <c r="BQ160" i="80"/>
  <c r="BP160" i="80"/>
  <c r="BO160" i="80"/>
  <c r="BN160" i="80"/>
  <c r="BM160" i="80"/>
  <c r="BL160" i="80"/>
  <c r="BK160" i="80"/>
  <c r="BJ160" i="80"/>
  <c r="BI160" i="80"/>
  <c r="BH160" i="80"/>
  <c r="BG160" i="80"/>
  <c r="BF160" i="80"/>
  <c r="BE160" i="80"/>
  <c r="BD160" i="80"/>
  <c r="BC160" i="80"/>
  <c r="BB160" i="80"/>
  <c r="BA160" i="80"/>
  <c r="AZ160" i="80"/>
  <c r="AY160" i="80"/>
  <c r="AX160" i="80"/>
  <c r="AW160" i="80"/>
  <c r="AV160" i="80"/>
  <c r="AU160" i="80"/>
  <c r="AT160" i="80"/>
  <c r="AS160" i="80"/>
  <c r="AR160" i="80"/>
  <c r="AQ160" i="80"/>
  <c r="AP160" i="80"/>
  <c r="AO160" i="80"/>
  <c r="AN160" i="80"/>
  <c r="AM160" i="80"/>
  <c r="CD159" i="80"/>
  <c r="CC159" i="80"/>
  <c r="CB159" i="80"/>
  <c r="CA159" i="80"/>
  <c r="BZ159" i="80"/>
  <c r="BY159" i="80"/>
  <c r="BX159" i="80"/>
  <c r="BW159" i="80"/>
  <c r="BV159" i="80"/>
  <c r="BU159" i="80"/>
  <c r="BT159" i="80"/>
  <c r="BS159" i="80"/>
  <c r="BR159" i="80"/>
  <c r="BQ159" i="80"/>
  <c r="BP159" i="80"/>
  <c r="BO159" i="80"/>
  <c r="BN159" i="80"/>
  <c r="BM159" i="80"/>
  <c r="BL159" i="80"/>
  <c r="BK159" i="80"/>
  <c r="BJ159" i="80"/>
  <c r="BI159" i="80"/>
  <c r="BH159" i="80"/>
  <c r="BG159" i="80"/>
  <c r="BF159" i="80"/>
  <c r="BE159" i="80"/>
  <c r="BD159" i="80"/>
  <c r="BC159" i="80"/>
  <c r="BB159" i="80"/>
  <c r="BA159" i="80"/>
  <c r="AZ159" i="80"/>
  <c r="AY159" i="80"/>
  <c r="AX159" i="80"/>
  <c r="AW159" i="80"/>
  <c r="AV159" i="80"/>
  <c r="AU159" i="80"/>
  <c r="AT159" i="80"/>
  <c r="AS159" i="80"/>
  <c r="AR159" i="80"/>
  <c r="AQ159" i="80"/>
  <c r="AP159" i="80"/>
  <c r="AO159" i="80"/>
  <c r="AN159" i="80"/>
  <c r="AM159" i="80"/>
  <c r="CD158" i="80"/>
  <c r="CC158" i="80"/>
  <c r="CB158" i="80"/>
  <c r="CA158" i="80"/>
  <c r="BZ158" i="80"/>
  <c r="BY158" i="80"/>
  <c r="BX158" i="80"/>
  <c r="BW158" i="80"/>
  <c r="BV158" i="80"/>
  <c r="BU158" i="80"/>
  <c r="BT158" i="80"/>
  <c r="BS158" i="80"/>
  <c r="BR158" i="80"/>
  <c r="BQ158" i="80"/>
  <c r="BP158" i="80"/>
  <c r="BO158" i="80"/>
  <c r="BN158" i="80"/>
  <c r="BM158" i="80"/>
  <c r="BL158" i="80"/>
  <c r="BK158" i="80"/>
  <c r="BJ158" i="80"/>
  <c r="BI158" i="80"/>
  <c r="BH158" i="80"/>
  <c r="BG158" i="80"/>
  <c r="BF158" i="80"/>
  <c r="BE158" i="80"/>
  <c r="BD158" i="80"/>
  <c r="BC158" i="80"/>
  <c r="BB158" i="80"/>
  <c r="BA158" i="80"/>
  <c r="AZ158" i="80"/>
  <c r="AY158" i="80"/>
  <c r="AX158" i="80"/>
  <c r="AW158" i="80"/>
  <c r="AV158" i="80"/>
  <c r="AU158" i="80"/>
  <c r="AT158" i="80"/>
  <c r="AS158" i="80"/>
  <c r="AR158" i="80"/>
  <c r="AQ158" i="80"/>
  <c r="AP158" i="80"/>
  <c r="AO158" i="80"/>
  <c r="AN158" i="80"/>
  <c r="AM158" i="80"/>
  <c r="CD157" i="80"/>
  <c r="CC157" i="80"/>
  <c r="CB157" i="80"/>
  <c r="CA157" i="80"/>
  <c r="BZ157" i="80"/>
  <c r="BY157" i="80"/>
  <c r="BX157" i="80"/>
  <c r="BW157" i="80"/>
  <c r="BV157" i="80"/>
  <c r="BU157" i="80"/>
  <c r="BT157" i="80"/>
  <c r="BS157" i="80"/>
  <c r="BR157" i="80"/>
  <c r="BQ157" i="80"/>
  <c r="BP157" i="80"/>
  <c r="BO157" i="80"/>
  <c r="BN157" i="80"/>
  <c r="BM157" i="80"/>
  <c r="BL157" i="80"/>
  <c r="BK157" i="80"/>
  <c r="BJ157" i="80"/>
  <c r="BI157" i="80"/>
  <c r="BH157" i="80"/>
  <c r="BG157" i="80"/>
  <c r="BF157" i="80"/>
  <c r="BE157" i="80"/>
  <c r="BD157" i="80"/>
  <c r="BC157" i="80"/>
  <c r="BB157" i="80"/>
  <c r="BA157" i="80"/>
  <c r="AZ157" i="80"/>
  <c r="AY157" i="80"/>
  <c r="AX157" i="80"/>
  <c r="AW157" i="80"/>
  <c r="AV157" i="80"/>
  <c r="AU157" i="80"/>
  <c r="AT157" i="80"/>
  <c r="AS157" i="80"/>
  <c r="AR157" i="80"/>
  <c r="AQ157" i="80"/>
  <c r="AP157" i="80"/>
  <c r="AO157" i="80"/>
  <c r="AN157" i="80"/>
  <c r="AM157" i="80"/>
  <c r="CD156" i="80"/>
  <c r="CC156" i="80"/>
  <c r="CB156" i="80"/>
  <c r="CA156" i="80"/>
  <c r="BZ156" i="80"/>
  <c r="BY156" i="80"/>
  <c r="BX156" i="80"/>
  <c r="BW156" i="80"/>
  <c r="BV156" i="80"/>
  <c r="BU156" i="80"/>
  <c r="BT156" i="80"/>
  <c r="BS156" i="80"/>
  <c r="BR156" i="80"/>
  <c r="BQ156" i="80"/>
  <c r="BP156" i="80"/>
  <c r="BO156" i="80"/>
  <c r="BN156" i="80"/>
  <c r="BM156" i="80"/>
  <c r="BL156" i="80"/>
  <c r="BK156" i="80"/>
  <c r="BJ156" i="80"/>
  <c r="BI156" i="80"/>
  <c r="BH156" i="80"/>
  <c r="BG156" i="80"/>
  <c r="BF156" i="80"/>
  <c r="BE156" i="80"/>
  <c r="BD156" i="80"/>
  <c r="BC156" i="80"/>
  <c r="BB156" i="80"/>
  <c r="BA156" i="80"/>
  <c r="AZ156" i="80"/>
  <c r="AY156" i="80"/>
  <c r="AX156" i="80"/>
  <c r="AW156" i="80"/>
  <c r="AV156" i="80"/>
  <c r="AU156" i="80"/>
  <c r="AT156" i="80"/>
  <c r="AS156" i="80"/>
  <c r="AR156" i="80"/>
  <c r="AQ156" i="80"/>
  <c r="AP156" i="80"/>
  <c r="AO156" i="80"/>
  <c r="AN156" i="80"/>
  <c r="AM156" i="80"/>
  <c r="CD155" i="80"/>
  <c r="CC155" i="80"/>
  <c r="CB155" i="80"/>
  <c r="CA155" i="80"/>
  <c r="BZ155" i="80"/>
  <c r="BY155" i="80"/>
  <c r="BX155" i="80"/>
  <c r="BW155" i="80"/>
  <c r="BV155" i="80"/>
  <c r="BU155" i="80"/>
  <c r="BT155" i="80"/>
  <c r="BS155" i="80"/>
  <c r="BR155" i="80"/>
  <c r="BQ155" i="80"/>
  <c r="BP155" i="80"/>
  <c r="BO155" i="80"/>
  <c r="BN155" i="80"/>
  <c r="BM155" i="80"/>
  <c r="BL155" i="80"/>
  <c r="BK155" i="80"/>
  <c r="BJ155" i="80"/>
  <c r="BI155" i="80"/>
  <c r="BH155" i="80"/>
  <c r="BG155" i="80"/>
  <c r="BF155" i="80"/>
  <c r="BE155" i="80"/>
  <c r="BD155" i="80"/>
  <c r="BC155" i="80"/>
  <c r="BB155" i="80"/>
  <c r="BA155" i="80"/>
  <c r="AZ155" i="80"/>
  <c r="AY155" i="80"/>
  <c r="AX155" i="80"/>
  <c r="AW155" i="80"/>
  <c r="AV155" i="80"/>
  <c r="AU155" i="80"/>
  <c r="AT155" i="80"/>
  <c r="AS155" i="80"/>
  <c r="AR155" i="80"/>
  <c r="AQ155" i="80"/>
  <c r="AP155" i="80"/>
  <c r="AO155" i="80"/>
  <c r="AN155" i="80"/>
  <c r="AM155" i="80"/>
  <c r="CD154" i="80"/>
  <c r="CC154" i="80"/>
  <c r="CB154" i="80"/>
  <c r="CA154" i="80"/>
  <c r="BZ154" i="80"/>
  <c r="BY154" i="80"/>
  <c r="BX154" i="80"/>
  <c r="BW154" i="80"/>
  <c r="BV154" i="80"/>
  <c r="BU154" i="80"/>
  <c r="BT154" i="80"/>
  <c r="BS154" i="80"/>
  <c r="BR154" i="80"/>
  <c r="BQ154" i="80"/>
  <c r="BP154" i="80"/>
  <c r="BO154" i="80"/>
  <c r="BN154" i="80"/>
  <c r="BM154" i="80"/>
  <c r="BL154" i="80"/>
  <c r="BK154" i="80"/>
  <c r="BJ154" i="80"/>
  <c r="BI154" i="80"/>
  <c r="BH154" i="80"/>
  <c r="BG154" i="80"/>
  <c r="BF154" i="80"/>
  <c r="BE154" i="80"/>
  <c r="BD154" i="80"/>
  <c r="BC154" i="80"/>
  <c r="BB154" i="80"/>
  <c r="BA154" i="80"/>
  <c r="AZ154" i="80"/>
  <c r="AY154" i="80"/>
  <c r="AX154" i="80"/>
  <c r="AW154" i="80"/>
  <c r="AV154" i="80"/>
  <c r="AU154" i="80"/>
  <c r="AT154" i="80"/>
  <c r="AS154" i="80"/>
  <c r="AR154" i="80"/>
  <c r="AQ154" i="80"/>
  <c r="AP154" i="80"/>
  <c r="AO154" i="80"/>
  <c r="AN154" i="80"/>
  <c r="AM154" i="80"/>
  <c r="CD153" i="80"/>
  <c r="CC153" i="80"/>
  <c r="CB153" i="80"/>
  <c r="CA153" i="80"/>
  <c r="BZ153" i="80"/>
  <c r="BY153" i="80"/>
  <c r="BX153" i="80"/>
  <c r="BW153" i="80"/>
  <c r="BV153" i="80"/>
  <c r="BU153" i="80"/>
  <c r="BT153" i="80"/>
  <c r="BS153" i="80"/>
  <c r="BR153" i="80"/>
  <c r="BQ153" i="80"/>
  <c r="BP153" i="80"/>
  <c r="BO153" i="80"/>
  <c r="BN153" i="80"/>
  <c r="BM153" i="80"/>
  <c r="BL153" i="80"/>
  <c r="BK153" i="80"/>
  <c r="BJ153" i="80"/>
  <c r="BI153" i="80"/>
  <c r="BH153" i="80"/>
  <c r="BG153" i="80"/>
  <c r="BF153" i="80"/>
  <c r="BE153" i="80"/>
  <c r="BD153" i="80"/>
  <c r="BC153" i="80"/>
  <c r="BB153" i="80"/>
  <c r="BA153" i="80"/>
  <c r="AZ153" i="80"/>
  <c r="AY153" i="80"/>
  <c r="AX153" i="80"/>
  <c r="AW153" i="80"/>
  <c r="AV153" i="80"/>
  <c r="AU153" i="80"/>
  <c r="AT153" i="80"/>
  <c r="AS153" i="80"/>
  <c r="AR153" i="80"/>
  <c r="AQ153" i="80"/>
  <c r="AP153" i="80"/>
  <c r="AO153" i="80"/>
  <c r="AN153" i="80"/>
  <c r="AM153" i="80"/>
  <c r="CD152" i="80"/>
  <c r="CC152" i="80"/>
  <c r="CB152" i="80"/>
  <c r="CA152" i="80"/>
  <c r="BZ152" i="80"/>
  <c r="BY152" i="80"/>
  <c r="BX152" i="80"/>
  <c r="BW152" i="80"/>
  <c r="BV152" i="80"/>
  <c r="BU152" i="80"/>
  <c r="BT152" i="80"/>
  <c r="BS152" i="80"/>
  <c r="BR152" i="80"/>
  <c r="BQ152" i="80"/>
  <c r="BP152" i="80"/>
  <c r="BO152" i="80"/>
  <c r="BN152" i="80"/>
  <c r="BM152" i="80"/>
  <c r="BL152" i="80"/>
  <c r="BK152" i="80"/>
  <c r="BJ152" i="80"/>
  <c r="BI152" i="80"/>
  <c r="BH152" i="80"/>
  <c r="BG152" i="80"/>
  <c r="BF152" i="80"/>
  <c r="BE152" i="80"/>
  <c r="BD152" i="80"/>
  <c r="BC152" i="80"/>
  <c r="BB152" i="80"/>
  <c r="BA152" i="80"/>
  <c r="AZ152" i="80"/>
  <c r="AY152" i="80"/>
  <c r="AX152" i="80"/>
  <c r="AW152" i="80"/>
  <c r="AV152" i="80"/>
  <c r="AU152" i="80"/>
  <c r="AT152" i="80"/>
  <c r="AS152" i="80"/>
  <c r="AR152" i="80"/>
  <c r="AQ152" i="80"/>
  <c r="AP152" i="80"/>
  <c r="AO152" i="80"/>
  <c r="AN152" i="80"/>
  <c r="AM152" i="80"/>
  <c r="CD151" i="80"/>
  <c r="CC151" i="80"/>
  <c r="CB151" i="80"/>
  <c r="CA151" i="80"/>
  <c r="BZ151" i="80"/>
  <c r="BY151" i="80"/>
  <c r="BX151" i="80"/>
  <c r="BW151" i="80"/>
  <c r="BV151" i="80"/>
  <c r="BU151" i="80"/>
  <c r="BT151" i="80"/>
  <c r="BS151" i="80"/>
  <c r="BR151" i="80"/>
  <c r="BQ151" i="80"/>
  <c r="BP151" i="80"/>
  <c r="BO151" i="80"/>
  <c r="BN151" i="80"/>
  <c r="BM151" i="80"/>
  <c r="BL151" i="80"/>
  <c r="BK151" i="80"/>
  <c r="BJ151" i="80"/>
  <c r="BI151" i="80"/>
  <c r="BH151" i="80"/>
  <c r="BG151" i="80"/>
  <c r="BF151" i="80"/>
  <c r="BE151" i="80"/>
  <c r="BD151" i="80"/>
  <c r="BC151" i="80"/>
  <c r="BB151" i="80"/>
  <c r="BA151" i="80"/>
  <c r="AZ151" i="80"/>
  <c r="AY151" i="80"/>
  <c r="AX151" i="80"/>
  <c r="AW151" i="80"/>
  <c r="AV151" i="80"/>
  <c r="AU151" i="80"/>
  <c r="AT151" i="80"/>
  <c r="AS151" i="80"/>
  <c r="AR151" i="80"/>
  <c r="AQ151" i="80"/>
  <c r="AP151" i="80"/>
  <c r="AO151" i="80"/>
  <c r="AN151" i="80"/>
  <c r="AM151" i="80"/>
  <c r="CD150" i="80"/>
  <c r="CC150" i="80"/>
  <c r="CB150" i="80"/>
  <c r="CA150" i="80"/>
  <c r="BZ150" i="80"/>
  <c r="BY150" i="80"/>
  <c r="BX150" i="80"/>
  <c r="BW150" i="80"/>
  <c r="BV150" i="80"/>
  <c r="BU150" i="80"/>
  <c r="BT150" i="80"/>
  <c r="BS150" i="80"/>
  <c r="BR150" i="80"/>
  <c r="BQ150" i="80"/>
  <c r="BP150" i="80"/>
  <c r="BO150" i="80"/>
  <c r="BN150" i="80"/>
  <c r="BM150" i="80"/>
  <c r="BL150" i="80"/>
  <c r="BK150" i="80"/>
  <c r="BJ150" i="80"/>
  <c r="BI150" i="80"/>
  <c r="BH150" i="80"/>
  <c r="BG150" i="80"/>
  <c r="BF150" i="80"/>
  <c r="BE150" i="80"/>
  <c r="BD150" i="80"/>
  <c r="BC150" i="80"/>
  <c r="BB150" i="80"/>
  <c r="BA150" i="80"/>
  <c r="AZ150" i="80"/>
  <c r="AY150" i="80"/>
  <c r="AX150" i="80"/>
  <c r="AW150" i="80"/>
  <c r="AV150" i="80"/>
  <c r="AU150" i="80"/>
  <c r="AT150" i="80"/>
  <c r="AS150" i="80"/>
  <c r="AR150" i="80"/>
  <c r="AQ150" i="80"/>
  <c r="AP150" i="80"/>
  <c r="AO150" i="80"/>
  <c r="AN150" i="80"/>
  <c r="AM150" i="80"/>
  <c r="CD149" i="80"/>
  <c r="CC149" i="80"/>
  <c r="CB149" i="80"/>
  <c r="CA149" i="80"/>
  <c r="BZ149" i="80"/>
  <c r="BY149" i="80"/>
  <c r="BX149" i="80"/>
  <c r="BW149" i="80"/>
  <c r="BV149" i="80"/>
  <c r="BU149" i="80"/>
  <c r="BT149" i="80"/>
  <c r="BS149" i="80"/>
  <c r="BR149" i="80"/>
  <c r="BQ149" i="80"/>
  <c r="BP149" i="80"/>
  <c r="BO149" i="80"/>
  <c r="BN149" i="80"/>
  <c r="BM149" i="80"/>
  <c r="BL149" i="80"/>
  <c r="BK149" i="80"/>
  <c r="BJ149" i="80"/>
  <c r="BI149" i="80"/>
  <c r="BH149" i="80"/>
  <c r="BG149" i="80"/>
  <c r="BF149" i="80"/>
  <c r="BE149" i="80"/>
  <c r="BD149" i="80"/>
  <c r="BC149" i="80"/>
  <c r="BB149" i="80"/>
  <c r="BA149" i="80"/>
  <c r="AZ149" i="80"/>
  <c r="AY149" i="80"/>
  <c r="AX149" i="80"/>
  <c r="AW149" i="80"/>
  <c r="AV149" i="80"/>
  <c r="AU149" i="80"/>
  <c r="AT149" i="80"/>
  <c r="AS149" i="80"/>
  <c r="AR149" i="80"/>
  <c r="AQ149" i="80"/>
  <c r="AP149" i="80"/>
  <c r="AO149" i="80"/>
  <c r="AN149" i="80"/>
  <c r="AM149" i="80"/>
  <c r="CD148" i="80"/>
  <c r="CC148" i="80"/>
  <c r="CB148" i="80"/>
  <c r="CA148" i="80"/>
  <c r="BZ148" i="80"/>
  <c r="BY148" i="80"/>
  <c r="BX148" i="80"/>
  <c r="BW148" i="80"/>
  <c r="BV148" i="80"/>
  <c r="BU148" i="80"/>
  <c r="BT148" i="80"/>
  <c r="BS148" i="80"/>
  <c r="BR148" i="80"/>
  <c r="BQ148" i="80"/>
  <c r="BP148" i="80"/>
  <c r="BO148" i="80"/>
  <c r="BN148" i="80"/>
  <c r="BM148" i="80"/>
  <c r="BL148" i="80"/>
  <c r="BK148" i="80"/>
  <c r="BJ148" i="80"/>
  <c r="BI148" i="80"/>
  <c r="BH148" i="80"/>
  <c r="BG148" i="80"/>
  <c r="BF148" i="80"/>
  <c r="BE148" i="80"/>
  <c r="BD148" i="80"/>
  <c r="BC148" i="80"/>
  <c r="BB148" i="80"/>
  <c r="BA148" i="80"/>
  <c r="AZ148" i="80"/>
  <c r="AY148" i="80"/>
  <c r="AX148" i="80"/>
  <c r="AW148" i="80"/>
  <c r="AV148" i="80"/>
  <c r="AU148" i="80"/>
  <c r="AT148" i="80"/>
  <c r="AS148" i="80"/>
  <c r="AR148" i="80"/>
  <c r="AQ148" i="80"/>
  <c r="AP148" i="80"/>
  <c r="AO148" i="80"/>
  <c r="AN148" i="80"/>
  <c r="AM148" i="80"/>
  <c r="CD147" i="80"/>
  <c r="CC147" i="80"/>
  <c r="CB147" i="80"/>
  <c r="CA147" i="80"/>
  <c r="BZ147" i="80"/>
  <c r="BY147" i="80"/>
  <c r="BX147" i="80"/>
  <c r="BW147" i="80"/>
  <c r="BV147" i="80"/>
  <c r="BU147" i="80"/>
  <c r="BT147" i="80"/>
  <c r="BS147" i="80"/>
  <c r="BR147" i="80"/>
  <c r="BQ147" i="80"/>
  <c r="BP147" i="80"/>
  <c r="BO147" i="80"/>
  <c r="BN147" i="80"/>
  <c r="BM147" i="80"/>
  <c r="BL147" i="80"/>
  <c r="BK147" i="80"/>
  <c r="BJ147" i="80"/>
  <c r="BI147" i="80"/>
  <c r="BH147" i="80"/>
  <c r="BG147" i="80"/>
  <c r="BF147" i="80"/>
  <c r="BE147" i="80"/>
  <c r="BD147" i="80"/>
  <c r="BC147" i="80"/>
  <c r="BB147" i="80"/>
  <c r="BA147" i="80"/>
  <c r="AZ147" i="80"/>
  <c r="AY147" i="80"/>
  <c r="AX147" i="80"/>
  <c r="AW147" i="80"/>
  <c r="AV147" i="80"/>
  <c r="AU147" i="80"/>
  <c r="AT147" i="80"/>
  <c r="AS147" i="80"/>
  <c r="AR147" i="80"/>
  <c r="AQ147" i="80"/>
  <c r="AP147" i="80"/>
  <c r="AO147" i="80"/>
  <c r="AN147" i="80"/>
  <c r="AM147" i="80"/>
  <c r="CD146" i="80"/>
  <c r="CC146" i="80"/>
  <c r="CB146" i="80"/>
  <c r="CA146" i="80"/>
  <c r="BZ146" i="80"/>
  <c r="BY146" i="80"/>
  <c r="BX146" i="80"/>
  <c r="BW146" i="80"/>
  <c r="BV146" i="80"/>
  <c r="BU146" i="80"/>
  <c r="BT146" i="80"/>
  <c r="BS146" i="80"/>
  <c r="BR146" i="80"/>
  <c r="BQ146" i="80"/>
  <c r="BP146" i="80"/>
  <c r="BO146" i="80"/>
  <c r="BN146" i="80"/>
  <c r="BM146" i="80"/>
  <c r="BL146" i="80"/>
  <c r="BK146" i="80"/>
  <c r="BJ146" i="80"/>
  <c r="BI146" i="80"/>
  <c r="BH146" i="80"/>
  <c r="BG146" i="80"/>
  <c r="BF146" i="80"/>
  <c r="BE146" i="80"/>
  <c r="BD146" i="80"/>
  <c r="BC146" i="80"/>
  <c r="BB146" i="80"/>
  <c r="BA146" i="80"/>
  <c r="AZ146" i="80"/>
  <c r="AY146" i="80"/>
  <c r="AX146" i="80"/>
  <c r="AW146" i="80"/>
  <c r="AV146" i="80"/>
  <c r="AU146" i="80"/>
  <c r="AT146" i="80"/>
  <c r="AS146" i="80"/>
  <c r="AR146" i="80"/>
  <c r="AQ146" i="80"/>
  <c r="AP146" i="80"/>
  <c r="AO146" i="80"/>
  <c r="AN146" i="80"/>
  <c r="AM146" i="80"/>
  <c r="CD145" i="80"/>
  <c r="CC145" i="80"/>
  <c r="CB145" i="80"/>
  <c r="CA145" i="80"/>
  <c r="BZ145" i="80"/>
  <c r="BY145" i="80"/>
  <c r="BX145" i="80"/>
  <c r="BW145" i="80"/>
  <c r="BV145" i="80"/>
  <c r="BU145" i="80"/>
  <c r="BT145" i="80"/>
  <c r="BS145" i="80"/>
  <c r="BR145" i="80"/>
  <c r="BQ145" i="80"/>
  <c r="BP145" i="80"/>
  <c r="BO145" i="80"/>
  <c r="BN145" i="80"/>
  <c r="BM145" i="80"/>
  <c r="BL145" i="80"/>
  <c r="BK145" i="80"/>
  <c r="BJ145" i="80"/>
  <c r="BI145" i="80"/>
  <c r="BH145" i="80"/>
  <c r="BG145" i="80"/>
  <c r="BF145" i="80"/>
  <c r="BE145" i="80"/>
  <c r="BD145" i="80"/>
  <c r="BC145" i="80"/>
  <c r="BB145" i="80"/>
  <c r="BA145" i="80"/>
  <c r="AZ145" i="80"/>
  <c r="AY145" i="80"/>
  <c r="AX145" i="80"/>
  <c r="AW145" i="80"/>
  <c r="AV145" i="80"/>
  <c r="AU145" i="80"/>
  <c r="AT145" i="80"/>
  <c r="AS145" i="80"/>
  <c r="AR145" i="80"/>
  <c r="AQ145" i="80"/>
  <c r="AP145" i="80"/>
  <c r="AO145" i="80"/>
  <c r="AN145" i="80"/>
  <c r="AM145" i="80"/>
  <c r="CD144" i="80"/>
  <c r="CC144" i="80"/>
  <c r="CB144" i="80"/>
  <c r="CA144" i="80"/>
  <c r="BZ144" i="80"/>
  <c r="BY144" i="80"/>
  <c r="BX144" i="80"/>
  <c r="BW144" i="80"/>
  <c r="BV144" i="80"/>
  <c r="BU144" i="80"/>
  <c r="BT144" i="80"/>
  <c r="BS144" i="80"/>
  <c r="BR144" i="80"/>
  <c r="BQ144" i="80"/>
  <c r="BP144" i="80"/>
  <c r="BO144" i="80"/>
  <c r="BN144" i="80"/>
  <c r="BM144" i="80"/>
  <c r="BL144" i="80"/>
  <c r="BK144" i="80"/>
  <c r="BJ144" i="80"/>
  <c r="BI144" i="80"/>
  <c r="BH144" i="80"/>
  <c r="BG144" i="80"/>
  <c r="BF144" i="80"/>
  <c r="BE144" i="80"/>
  <c r="BD144" i="80"/>
  <c r="BC144" i="80"/>
  <c r="BB144" i="80"/>
  <c r="BA144" i="80"/>
  <c r="AZ144" i="80"/>
  <c r="AY144" i="80"/>
  <c r="AX144" i="80"/>
  <c r="AW144" i="80"/>
  <c r="AV144" i="80"/>
  <c r="AU144" i="80"/>
  <c r="AT144" i="80"/>
  <c r="AS144" i="80"/>
  <c r="AR144" i="80"/>
  <c r="AQ144" i="80"/>
  <c r="AP144" i="80"/>
  <c r="AO144" i="80"/>
  <c r="AN144" i="80"/>
  <c r="AM144" i="80"/>
  <c r="CD143" i="80"/>
  <c r="CC143" i="80"/>
  <c r="CB143" i="80"/>
  <c r="CA143" i="80"/>
  <c r="BZ143" i="80"/>
  <c r="BY143" i="80"/>
  <c r="BX143" i="80"/>
  <c r="BW143" i="80"/>
  <c r="BV143" i="80"/>
  <c r="BU143" i="80"/>
  <c r="BT143" i="80"/>
  <c r="BS143" i="80"/>
  <c r="BR143" i="80"/>
  <c r="BQ143" i="80"/>
  <c r="BP143" i="80"/>
  <c r="BO143" i="80"/>
  <c r="BN143" i="80"/>
  <c r="BM143" i="80"/>
  <c r="BL143" i="80"/>
  <c r="BK143" i="80"/>
  <c r="BJ143" i="80"/>
  <c r="BI143" i="80"/>
  <c r="BH143" i="80"/>
  <c r="BG143" i="80"/>
  <c r="BF143" i="80"/>
  <c r="BE143" i="80"/>
  <c r="BD143" i="80"/>
  <c r="BC143" i="80"/>
  <c r="BB143" i="80"/>
  <c r="BA143" i="80"/>
  <c r="AZ143" i="80"/>
  <c r="AY143" i="80"/>
  <c r="AX143" i="80"/>
  <c r="AW143" i="80"/>
  <c r="AV143" i="80"/>
  <c r="AU143" i="80"/>
  <c r="AT143" i="80"/>
  <c r="AS143" i="80"/>
  <c r="AR143" i="80"/>
  <c r="AQ143" i="80"/>
  <c r="AP143" i="80"/>
  <c r="AO143" i="80"/>
  <c r="AN143" i="80"/>
  <c r="AM143" i="80"/>
  <c r="CD142" i="80"/>
  <c r="CC142" i="80"/>
  <c r="CB142" i="80"/>
  <c r="CA142" i="80"/>
  <c r="BZ142" i="80"/>
  <c r="BY142" i="80"/>
  <c r="BX142" i="80"/>
  <c r="BW142" i="80"/>
  <c r="BV142" i="80"/>
  <c r="BU142" i="80"/>
  <c r="BT142" i="80"/>
  <c r="BS142" i="80"/>
  <c r="BR142" i="80"/>
  <c r="BQ142" i="80"/>
  <c r="BP142" i="80"/>
  <c r="BO142" i="80"/>
  <c r="BN142" i="80"/>
  <c r="BM142" i="80"/>
  <c r="BL142" i="80"/>
  <c r="BK142" i="80"/>
  <c r="BJ142" i="80"/>
  <c r="BI142" i="80"/>
  <c r="BH142" i="80"/>
  <c r="BG142" i="80"/>
  <c r="BF142" i="80"/>
  <c r="BE142" i="80"/>
  <c r="BD142" i="80"/>
  <c r="BC142" i="80"/>
  <c r="BB142" i="80"/>
  <c r="BA142" i="80"/>
  <c r="AZ142" i="80"/>
  <c r="AY142" i="80"/>
  <c r="AX142" i="80"/>
  <c r="AW142" i="80"/>
  <c r="AV142" i="80"/>
  <c r="AU142" i="80"/>
  <c r="AT142" i="80"/>
  <c r="AS142" i="80"/>
  <c r="AR142" i="80"/>
  <c r="AQ142" i="80"/>
  <c r="AP142" i="80"/>
  <c r="AO142" i="80"/>
  <c r="AN142" i="80"/>
  <c r="AM142" i="80"/>
  <c r="CD141" i="80"/>
  <c r="CC141" i="80"/>
  <c r="CB141" i="80"/>
  <c r="CA141" i="80"/>
  <c r="BZ141" i="80"/>
  <c r="BY141" i="80"/>
  <c r="BX141" i="80"/>
  <c r="BW141" i="80"/>
  <c r="BV141" i="80"/>
  <c r="BU141" i="80"/>
  <c r="BT141" i="80"/>
  <c r="BS141" i="80"/>
  <c r="BR141" i="80"/>
  <c r="BQ141" i="80"/>
  <c r="BP141" i="80"/>
  <c r="BO141" i="80"/>
  <c r="BN141" i="80"/>
  <c r="BM141" i="80"/>
  <c r="BL141" i="80"/>
  <c r="BK141" i="80"/>
  <c r="BJ141" i="80"/>
  <c r="BI141" i="80"/>
  <c r="BH141" i="80"/>
  <c r="BG141" i="80"/>
  <c r="BF141" i="80"/>
  <c r="BE141" i="80"/>
  <c r="BD141" i="80"/>
  <c r="BC141" i="80"/>
  <c r="BB141" i="80"/>
  <c r="BA141" i="80"/>
  <c r="AZ141" i="80"/>
  <c r="AY141" i="80"/>
  <c r="AX141" i="80"/>
  <c r="AW141" i="80"/>
  <c r="AV141" i="80"/>
  <c r="AU141" i="80"/>
  <c r="AT141" i="80"/>
  <c r="AS141" i="80"/>
  <c r="AR141" i="80"/>
  <c r="AQ141" i="80"/>
  <c r="AP141" i="80"/>
  <c r="AO141" i="80"/>
  <c r="AN141" i="80"/>
  <c r="AM141" i="80"/>
  <c r="CD140" i="80"/>
  <c r="CC140" i="80"/>
  <c r="CB140" i="80"/>
  <c r="CA140" i="80"/>
  <c r="BZ140" i="80"/>
  <c r="BY140" i="80"/>
  <c r="BX140" i="80"/>
  <c r="BW140" i="80"/>
  <c r="BV140" i="80"/>
  <c r="BU140" i="80"/>
  <c r="BT140" i="80"/>
  <c r="BS140" i="80"/>
  <c r="BR140" i="80"/>
  <c r="BQ140" i="80"/>
  <c r="BP140" i="80"/>
  <c r="BO140" i="80"/>
  <c r="BN140" i="80"/>
  <c r="BM140" i="80"/>
  <c r="BL140" i="80"/>
  <c r="BK140" i="80"/>
  <c r="BJ140" i="80"/>
  <c r="BI140" i="80"/>
  <c r="BH140" i="80"/>
  <c r="BG140" i="80"/>
  <c r="BF140" i="80"/>
  <c r="BE140" i="80"/>
  <c r="BD140" i="80"/>
  <c r="BC140" i="80"/>
  <c r="BB140" i="80"/>
  <c r="BA140" i="80"/>
  <c r="AZ140" i="80"/>
  <c r="AY140" i="80"/>
  <c r="AX140" i="80"/>
  <c r="AW140" i="80"/>
  <c r="AV140" i="80"/>
  <c r="AU140" i="80"/>
  <c r="AT140" i="80"/>
  <c r="AS140" i="80"/>
  <c r="AR140" i="80"/>
  <c r="AQ140" i="80"/>
  <c r="AP140" i="80"/>
  <c r="AO140" i="80"/>
  <c r="AN140" i="80"/>
  <c r="AM140" i="80"/>
  <c r="CD139" i="80"/>
  <c r="CC139" i="80"/>
  <c r="CB139" i="80"/>
  <c r="CA139" i="80"/>
  <c r="BZ139" i="80"/>
  <c r="BY139" i="80"/>
  <c r="BX139" i="80"/>
  <c r="BW139" i="80"/>
  <c r="BV139" i="80"/>
  <c r="BU139" i="80"/>
  <c r="BT139" i="80"/>
  <c r="BS139" i="80"/>
  <c r="BR139" i="80"/>
  <c r="BQ139" i="80"/>
  <c r="BP139" i="80"/>
  <c r="BO139" i="80"/>
  <c r="BN139" i="80"/>
  <c r="BM139" i="80"/>
  <c r="BL139" i="80"/>
  <c r="BK139" i="80"/>
  <c r="BJ139" i="80"/>
  <c r="BI139" i="80"/>
  <c r="BH139" i="80"/>
  <c r="BG139" i="80"/>
  <c r="BF139" i="80"/>
  <c r="BE139" i="80"/>
  <c r="BD139" i="80"/>
  <c r="BC139" i="80"/>
  <c r="BB139" i="80"/>
  <c r="BA139" i="80"/>
  <c r="AZ139" i="80"/>
  <c r="AY139" i="80"/>
  <c r="AX139" i="80"/>
  <c r="AW139" i="80"/>
  <c r="AV139" i="80"/>
  <c r="AU139" i="80"/>
  <c r="AT139" i="80"/>
  <c r="AS139" i="80"/>
  <c r="AR139" i="80"/>
  <c r="AQ139" i="80"/>
  <c r="AP139" i="80"/>
  <c r="AO139" i="80"/>
  <c r="AN139" i="80"/>
  <c r="AM139" i="80"/>
  <c r="CD138" i="80"/>
  <c r="CC138" i="80"/>
  <c r="CB138" i="80"/>
  <c r="CA138" i="80"/>
  <c r="BZ138" i="80"/>
  <c r="BY138" i="80"/>
  <c r="BX138" i="80"/>
  <c r="BW138" i="80"/>
  <c r="BV138" i="80"/>
  <c r="BU138" i="80"/>
  <c r="BT138" i="80"/>
  <c r="BS138" i="80"/>
  <c r="BR138" i="80"/>
  <c r="BQ138" i="80"/>
  <c r="BP138" i="80"/>
  <c r="BO138" i="80"/>
  <c r="BN138" i="80"/>
  <c r="BM138" i="80"/>
  <c r="BL138" i="80"/>
  <c r="BK138" i="80"/>
  <c r="BJ138" i="80"/>
  <c r="BI138" i="80"/>
  <c r="BH138" i="80"/>
  <c r="BG138" i="80"/>
  <c r="BF138" i="80"/>
  <c r="BE138" i="80"/>
  <c r="BD138" i="80"/>
  <c r="BC138" i="80"/>
  <c r="BB138" i="80"/>
  <c r="BA138" i="80"/>
  <c r="AZ138" i="80"/>
  <c r="AY138" i="80"/>
  <c r="AX138" i="80"/>
  <c r="AW138" i="80"/>
  <c r="AV138" i="80"/>
  <c r="AU138" i="80"/>
  <c r="AT138" i="80"/>
  <c r="AS138" i="80"/>
  <c r="AR138" i="80"/>
  <c r="AQ138" i="80"/>
  <c r="AP138" i="80"/>
  <c r="AO138" i="80"/>
  <c r="AN138" i="80"/>
  <c r="AM138" i="80"/>
  <c r="CD137" i="80"/>
  <c r="CC137" i="80"/>
  <c r="CB137" i="80"/>
  <c r="CA137" i="80"/>
  <c r="BZ137" i="80"/>
  <c r="BY137" i="80"/>
  <c r="BX137" i="80"/>
  <c r="BW137" i="80"/>
  <c r="BV137" i="80"/>
  <c r="BU137" i="80"/>
  <c r="BT137" i="80"/>
  <c r="BS137" i="80"/>
  <c r="BR137" i="80"/>
  <c r="BQ137" i="80"/>
  <c r="BP137" i="80"/>
  <c r="BO137" i="80"/>
  <c r="BN137" i="80"/>
  <c r="BM137" i="80"/>
  <c r="BL137" i="80"/>
  <c r="BK137" i="80"/>
  <c r="BJ137" i="80"/>
  <c r="BI137" i="80"/>
  <c r="BH137" i="80"/>
  <c r="BG137" i="80"/>
  <c r="BF137" i="80"/>
  <c r="BE137" i="80"/>
  <c r="BD137" i="80"/>
  <c r="BC137" i="80"/>
  <c r="BB137" i="80"/>
  <c r="BA137" i="80"/>
  <c r="AZ137" i="80"/>
  <c r="AY137" i="80"/>
  <c r="AX137" i="80"/>
  <c r="AW137" i="80"/>
  <c r="AV137" i="80"/>
  <c r="AU137" i="80"/>
  <c r="AT137" i="80"/>
  <c r="AS137" i="80"/>
  <c r="AR137" i="80"/>
  <c r="AQ137" i="80"/>
  <c r="AP137" i="80"/>
  <c r="AO137" i="80"/>
  <c r="AN137" i="80"/>
  <c r="AM137" i="80"/>
  <c r="CD136" i="80"/>
  <c r="CC136" i="80"/>
  <c r="CB136" i="80"/>
  <c r="CA136" i="80"/>
  <c r="BZ136" i="80"/>
  <c r="BY136" i="80"/>
  <c r="BX136" i="80"/>
  <c r="BW136" i="80"/>
  <c r="BV136" i="80"/>
  <c r="BU136" i="80"/>
  <c r="BT136" i="80"/>
  <c r="BS136" i="80"/>
  <c r="BR136" i="80"/>
  <c r="BQ136" i="80"/>
  <c r="BP136" i="80"/>
  <c r="BO136" i="80"/>
  <c r="BN136" i="80"/>
  <c r="BM136" i="80"/>
  <c r="BL136" i="80"/>
  <c r="BK136" i="80"/>
  <c r="BJ136" i="80"/>
  <c r="BI136" i="80"/>
  <c r="BH136" i="80"/>
  <c r="BG136" i="80"/>
  <c r="BF136" i="80"/>
  <c r="BE136" i="80"/>
  <c r="BD136" i="80"/>
  <c r="BC136" i="80"/>
  <c r="BB136" i="80"/>
  <c r="BA136" i="80"/>
  <c r="AZ136" i="80"/>
  <c r="AY136" i="80"/>
  <c r="AX136" i="80"/>
  <c r="AW136" i="80"/>
  <c r="AV136" i="80"/>
  <c r="AU136" i="80"/>
  <c r="AT136" i="80"/>
  <c r="AS136" i="80"/>
  <c r="AR136" i="80"/>
  <c r="AQ136" i="80"/>
  <c r="AP136" i="80"/>
  <c r="AO136" i="80"/>
  <c r="AN136" i="80"/>
  <c r="AM136" i="80"/>
  <c r="CD135" i="80"/>
  <c r="CC135" i="80"/>
  <c r="CB135" i="80"/>
  <c r="CA135" i="80"/>
  <c r="BZ135" i="80"/>
  <c r="BY135" i="80"/>
  <c r="BX135" i="80"/>
  <c r="BW135" i="80"/>
  <c r="BV135" i="80"/>
  <c r="BU135" i="80"/>
  <c r="BT135" i="80"/>
  <c r="BS135" i="80"/>
  <c r="BR135" i="80"/>
  <c r="BQ135" i="80"/>
  <c r="BP135" i="80"/>
  <c r="BO135" i="80"/>
  <c r="BN135" i="80"/>
  <c r="BM135" i="80"/>
  <c r="BL135" i="80"/>
  <c r="BK135" i="80"/>
  <c r="BJ135" i="80"/>
  <c r="BI135" i="80"/>
  <c r="BH135" i="80"/>
  <c r="BG135" i="80"/>
  <c r="BF135" i="80"/>
  <c r="BE135" i="80"/>
  <c r="BD135" i="80"/>
  <c r="BC135" i="80"/>
  <c r="BB135" i="80"/>
  <c r="BA135" i="80"/>
  <c r="AZ135" i="80"/>
  <c r="AY135" i="80"/>
  <c r="AX135" i="80"/>
  <c r="AW135" i="80"/>
  <c r="AV135" i="80"/>
  <c r="AU135" i="80"/>
  <c r="AT135" i="80"/>
  <c r="AS135" i="80"/>
  <c r="AR135" i="80"/>
  <c r="AQ135" i="80"/>
  <c r="AP135" i="80"/>
  <c r="AO135" i="80"/>
  <c r="AN135" i="80"/>
  <c r="AM135" i="80"/>
  <c r="CD134" i="80"/>
  <c r="CC134" i="80"/>
  <c r="CB134" i="80"/>
  <c r="CA134" i="80"/>
  <c r="BZ134" i="80"/>
  <c r="BY134" i="80"/>
  <c r="BX134" i="80"/>
  <c r="BW134" i="80"/>
  <c r="BV134" i="80"/>
  <c r="BU134" i="80"/>
  <c r="BT134" i="80"/>
  <c r="BS134" i="80"/>
  <c r="BR134" i="80"/>
  <c r="BQ134" i="80"/>
  <c r="BP134" i="80"/>
  <c r="BO134" i="80"/>
  <c r="BN134" i="80"/>
  <c r="BM134" i="80"/>
  <c r="BL134" i="80"/>
  <c r="BK134" i="80"/>
  <c r="BJ134" i="80"/>
  <c r="BI134" i="80"/>
  <c r="BH134" i="80"/>
  <c r="BG134" i="80"/>
  <c r="BF134" i="80"/>
  <c r="BE134" i="80"/>
  <c r="BD134" i="80"/>
  <c r="BC134" i="80"/>
  <c r="BB134" i="80"/>
  <c r="BA134" i="80"/>
  <c r="AZ134" i="80"/>
  <c r="AY134" i="80"/>
  <c r="AX134" i="80"/>
  <c r="AW134" i="80"/>
  <c r="AV134" i="80"/>
  <c r="AU134" i="80"/>
  <c r="AT134" i="80"/>
  <c r="AS134" i="80"/>
  <c r="AR134" i="80"/>
  <c r="AQ134" i="80"/>
  <c r="AP134" i="80"/>
  <c r="AO134" i="80"/>
  <c r="AN134" i="80"/>
  <c r="AM134" i="80"/>
  <c r="CD133" i="80"/>
  <c r="CC133" i="80"/>
  <c r="CB133" i="80"/>
  <c r="CA133" i="80"/>
  <c r="BZ133" i="80"/>
  <c r="BY133" i="80"/>
  <c r="BX133" i="80"/>
  <c r="BW133" i="80"/>
  <c r="BV133" i="80"/>
  <c r="BU133" i="80"/>
  <c r="BT133" i="80"/>
  <c r="BS133" i="80"/>
  <c r="BR133" i="80"/>
  <c r="BQ133" i="80"/>
  <c r="BP133" i="80"/>
  <c r="BO133" i="80"/>
  <c r="BN133" i="80"/>
  <c r="BM133" i="80"/>
  <c r="BL133" i="80"/>
  <c r="BK133" i="80"/>
  <c r="BJ133" i="80"/>
  <c r="BI133" i="80"/>
  <c r="BH133" i="80"/>
  <c r="BG133" i="80"/>
  <c r="BF133" i="80"/>
  <c r="BE133" i="80"/>
  <c r="BD133" i="80"/>
  <c r="BC133" i="80"/>
  <c r="BB133" i="80"/>
  <c r="BA133" i="80"/>
  <c r="AZ133" i="80"/>
  <c r="AY133" i="80"/>
  <c r="AX133" i="80"/>
  <c r="AW133" i="80"/>
  <c r="AV133" i="80"/>
  <c r="AU133" i="80"/>
  <c r="AT133" i="80"/>
  <c r="AS133" i="80"/>
  <c r="AR133" i="80"/>
  <c r="AQ133" i="80"/>
  <c r="AP133" i="80"/>
  <c r="AO133" i="80"/>
  <c r="AN133" i="80"/>
  <c r="AM133" i="80"/>
  <c r="CD132" i="80"/>
  <c r="CC132" i="80"/>
  <c r="CB132" i="80"/>
  <c r="CA132" i="80"/>
  <c r="BZ132" i="80"/>
  <c r="BY132" i="80"/>
  <c r="BX132" i="80"/>
  <c r="BW132" i="80"/>
  <c r="BV132" i="80"/>
  <c r="BU132" i="80"/>
  <c r="BT132" i="80"/>
  <c r="BS132" i="80"/>
  <c r="BR132" i="80"/>
  <c r="BQ132" i="80"/>
  <c r="BP132" i="80"/>
  <c r="BO132" i="80"/>
  <c r="BN132" i="80"/>
  <c r="BM132" i="80"/>
  <c r="BL132" i="80"/>
  <c r="BK132" i="80"/>
  <c r="BJ132" i="80"/>
  <c r="BI132" i="80"/>
  <c r="BH132" i="80"/>
  <c r="BG132" i="80"/>
  <c r="BF132" i="80"/>
  <c r="BE132" i="80"/>
  <c r="BD132" i="80"/>
  <c r="BC132" i="80"/>
  <c r="BB132" i="80"/>
  <c r="BA132" i="80"/>
  <c r="AZ132" i="80"/>
  <c r="AY132" i="80"/>
  <c r="AX132" i="80"/>
  <c r="AW132" i="80"/>
  <c r="AV132" i="80"/>
  <c r="AU132" i="80"/>
  <c r="AT132" i="80"/>
  <c r="AS132" i="80"/>
  <c r="AR132" i="80"/>
  <c r="AQ132" i="80"/>
  <c r="AP132" i="80"/>
  <c r="AO132" i="80"/>
  <c r="AN132" i="80"/>
  <c r="AM132" i="80"/>
  <c r="CD131" i="80"/>
  <c r="CC131" i="80"/>
  <c r="CB131" i="80"/>
  <c r="CA131" i="80"/>
  <c r="BZ131" i="80"/>
  <c r="BY131" i="80"/>
  <c r="BX131" i="80"/>
  <c r="BW131" i="80"/>
  <c r="BV131" i="80"/>
  <c r="BU131" i="80"/>
  <c r="BT131" i="80"/>
  <c r="BS131" i="80"/>
  <c r="BR131" i="80"/>
  <c r="BQ131" i="80"/>
  <c r="BP131" i="80"/>
  <c r="BO131" i="80"/>
  <c r="BN131" i="80"/>
  <c r="BM131" i="80"/>
  <c r="BL131" i="80"/>
  <c r="BK131" i="80"/>
  <c r="BJ131" i="80"/>
  <c r="BI131" i="80"/>
  <c r="BH131" i="80"/>
  <c r="BG131" i="80"/>
  <c r="BF131" i="80"/>
  <c r="BE131" i="80"/>
  <c r="BD131" i="80"/>
  <c r="BC131" i="80"/>
  <c r="BB131" i="80"/>
  <c r="BA131" i="80"/>
  <c r="AZ131" i="80"/>
  <c r="AY131" i="80"/>
  <c r="AX131" i="80"/>
  <c r="AW131" i="80"/>
  <c r="AV131" i="80"/>
  <c r="AU131" i="80"/>
  <c r="AT131" i="80"/>
  <c r="AS131" i="80"/>
  <c r="AR131" i="80"/>
  <c r="AQ131" i="80"/>
  <c r="AP131" i="80"/>
  <c r="AO131" i="80"/>
  <c r="AN131" i="80"/>
  <c r="AM131" i="80"/>
  <c r="CD130" i="80"/>
  <c r="CC130" i="80"/>
  <c r="CB130" i="80"/>
  <c r="CA130" i="80"/>
  <c r="BZ130" i="80"/>
  <c r="BY130" i="80"/>
  <c r="BX130" i="80"/>
  <c r="BW130" i="80"/>
  <c r="BV130" i="80"/>
  <c r="BU130" i="80"/>
  <c r="BT130" i="80"/>
  <c r="BS130" i="80"/>
  <c r="BR130" i="80"/>
  <c r="BQ130" i="80"/>
  <c r="BP130" i="80"/>
  <c r="BO130" i="80"/>
  <c r="BN130" i="80"/>
  <c r="BM130" i="80"/>
  <c r="BL130" i="80"/>
  <c r="BK130" i="80"/>
  <c r="BJ130" i="80"/>
  <c r="BI130" i="80"/>
  <c r="BH130" i="80"/>
  <c r="BG130" i="80"/>
  <c r="BF130" i="80"/>
  <c r="BE130" i="80"/>
  <c r="BD130" i="80"/>
  <c r="BC130" i="80"/>
  <c r="BB130" i="80"/>
  <c r="BA130" i="80"/>
  <c r="AZ130" i="80"/>
  <c r="AY130" i="80"/>
  <c r="AX130" i="80"/>
  <c r="AW130" i="80"/>
  <c r="AV130" i="80"/>
  <c r="AU130" i="80"/>
  <c r="AT130" i="80"/>
  <c r="AS130" i="80"/>
  <c r="AR130" i="80"/>
  <c r="AQ130" i="80"/>
  <c r="AP130" i="80"/>
  <c r="AO130" i="80"/>
  <c r="AN130" i="80"/>
  <c r="AM130" i="80"/>
  <c r="CD129" i="80"/>
  <c r="CC129" i="80"/>
  <c r="CB129" i="80"/>
  <c r="CA129" i="80"/>
  <c r="BZ129" i="80"/>
  <c r="BY129" i="80"/>
  <c r="BX129" i="80"/>
  <c r="BW129" i="80"/>
  <c r="BV129" i="80"/>
  <c r="BU129" i="80"/>
  <c r="BT129" i="80"/>
  <c r="BS129" i="80"/>
  <c r="BR129" i="80"/>
  <c r="BQ129" i="80"/>
  <c r="BP129" i="80"/>
  <c r="BO129" i="80"/>
  <c r="BN129" i="80"/>
  <c r="BM129" i="80"/>
  <c r="BL129" i="80"/>
  <c r="BK129" i="80"/>
  <c r="BJ129" i="80"/>
  <c r="BI129" i="80"/>
  <c r="BH129" i="80"/>
  <c r="BG129" i="80"/>
  <c r="BF129" i="80"/>
  <c r="BE129" i="80"/>
  <c r="BD129" i="80"/>
  <c r="BC129" i="80"/>
  <c r="BB129" i="80"/>
  <c r="BA129" i="80"/>
  <c r="AZ129" i="80"/>
  <c r="AY129" i="80"/>
  <c r="AX129" i="80"/>
  <c r="AW129" i="80"/>
  <c r="AV129" i="80"/>
  <c r="AU129" i="80"/>
  <c r="AT129" i="80"/>
  <c r="AS129" i="80"/>
  <c r="AR129" i="80"/>
  <c r="AQ129" i="80"/>
  <c r="AP129" i="80"/>
  <c r="AO129" i="80"/>
  <c r="AN129" i="80"/>
  <c r="AM129" i="80"/>
  <c r="CD128" i="80"/>
  <c r="CC128" i="80"/>
  <c r="CB128" i="80"/>
  <c r="CA128" i="80"/>
  <c r="BZ128" i="80"/>
  <c r="BY128" i="80"/>
  <c r="BX128" i="80"/>
  <c r="BW128" i="80"/>
  <c r="BV128" i="80"/>
  <c r="BU128" i="80"/>
  <c r="BT128" i="80"/>
  <c r="BS128" i="80"/>
  <c r="BR128" i="80"/>
  <c r="BQ128" i="80"/>
  <c r="BP128" i="80"/>
  <c r="BO128" i="80"/>
  <c r="BN128" i="80"/>
  <c r="BM128" i="80"/>
  <c r="BL128" i="80"/>
  <c r="BK128" i="80"/>
  <c r="BJ128" i="80"/>
  <c r="BI128" i="80"/>
  <c r="BH128" i="80"/>
  <c r="BG128" i="80"/>
  <c r="BF128" i="80"/>
  <c r="BE128" i="80"/>
  <c r="BD128" i="80"/>
  <c r="BC128" i="80"/>
  <c r="BB128" i="80"/>
  <c r="BA128" i="80"/>
  <c r="AZ128" i="80"/>
  <c r="AY128" i="80"/>
  <c r="AX128" i="80"/>
  <c r="AW128" i="80"/>
  <c r="AV128" i="80"/>
  <c r="AU128" i="80"/>
  <c r="AT128" i="80"/>
  <c r="AS128" i="80"/>
  <c r="AR128" i="80"/>
  <c r="AQ128" i="80"/>
  <c r="AP128" i="80"/>
  <c r="AO128" i="80"/>
  <c r="AN128" i="80"/>
  <c r="AM128" i="80"/>
  <c r="CD127" i="80"/>
  <c r="CC127" i="80"/>
  <c r="CB127" i="80"/>
  <c r="CA127" i="80"/>
  <c r="BZ127" i="80"/>
  <c r="BY127" i="80"/>
  <c r="BX127" i="80"/>
  <c r="BW127" i="80"/>
  <c r="BV127" i="80"/>
  <c r="BU127" i="80"/>
  <c r="BT127" i="80"/>
  <c r="BS127" i="80"/>
  <c r="BR127" i="80"/>
  <c r="BQ127" i="80"/>
  <c r="BP127" i="80"/>
  <c r="BO127" i="80"/>
  <c r="BN127" i="80"/>
  <c r="BM127" i="80"/>
  <c r="BL127" i="80"/>
  <c r="BK127" i="80"/>
  <c r="BJ127" i="80"/>
  <c r="BI127" i="80"/>
  <c r="BH127" i="80"/>
  <c r="BG127" i="80"/>
  <c r="BF127" i="80"/>
  <c r="BE127" i="80"/>
  <c r="BD127" i="80"/>
  <c r="BC127" i="80"/>
  <c r="BB127" i="80"/>
  <c r="BA127" i="80"/>
  <c r="AZ127" i="80"/>
  <c r="AY127" i="80"/>
  <c r="AX127" i="80"/>
  <c r="AW127" i="80"/>
  <c r="AV127" i="80"/>
  <c r="AU127" i="80"/>
  <c r="AT127" i="80"/>
  <c r="AS127" i="80"/>
  <c r="AR127" i="80"/>
  <c r="AQ127" i="80"/>
  <c r="AP127" i="80"/>
  <c r="AO127" i="80"/>
  <c r="AN127" i="80"/>
  <c r="AM127" i="80"/>
  <c r="CD126" i="80"/>
  <c r="CC126" i="80"/>
  <c r="CB126" i="80"/>
  <c r="CA126" i="80"/>
  <c r="BZ126" i="80"/>
  <c r="BY126" i="80"/>
  <c r="BX126" i="80"/>
  <c r="BW126" i="80"/>
  <c r="BV126" i="80"/>
  <c r="BU126" i="80"/>
  <c r="BT126" i="80"/>
  <c r="BS126" i="80"/>
  <c r="BR126" i="80"/>
  <c r="BQ126" i="80"/>
  <c r="BP126" i="80"/>
  <c r="BO126" i="80"/>
  <c r="BN126" i="80"/>
  <c r="BM126" i="80"/>
  <c r="BL126" i="80"/>
  <c r="BK126" i="80"/>
  <c r="BJ126" i="80"/>
  <c r="BI126" i="80"/>
  <c r="BH126" i="80"/>
  <c r="BG126" i="80"/>
  <c r="BF126" i="80"/>
  <c r="BE126" i="80"/>
  <c r="BD126" i="80"/>
  <c r="BC126" i="80"/>
  <c r="BB126" i="80"/>
  <c r="BA126" i="80"/>
  <c r="AZ126" i="80"/>
  <c r="AY126" i="80"/>
  <c r="AX126" i="80"/>
  <c r="AW126" i="80"/>
  <c r="AV126" i="80"/>
  <c r="AU126" i="80"/>
  <c r="AT126" i="80"/>
  <c r="AS126" i="80"/>
  <c r="AR126" i="80"/>
  <c r="AQ126" i="80"/>
  <c r="AP126" i="80"/>
  <c r="AO126" i="80"/>
  <c r="AN126" i="80"/>
  <c r="AM126" i="80"/>
  <c r="CD125" i="80"/>
  <c r="CC125" i="80"/>
  <c r="CB125" i="80"/>
  <c r="CA125" i="80"/>
  <c r="BZ125" i="80"/>
  <c r="BY125" i="80"/>
  <c r="BX125" i="80"/>
  <c r="BW125" i="80"/>
  <c r="BV125" i="80"/>
  <c r="BU125" i="80"/>
  <c r="BT125" i="80"/>
  <c r="BS125" i="80"/>
  <c r="BR125" i="80"/>
  <c r="BQ125" i="80"/>
  <c r="BP125" i="80"/>
  <c r="BO125" i="80"/>
  <c r="BN125" i="80"/>
  <c r="BM125" i="80"/>
  <c r="BL125" i="80"/>
  <c r="BK125" i="80"/>
  <c r="BJ125" i="80"/>
  <c r="BI125" i="80"/>
  <c r="BH125" i="80"/>
  <c r="BG125" i="80"/>
  <c r="BF125" i="80"/>
  <c r="BE125" i="80"/>
  <c r="BD125" i="80"/>
  <c r="BC125" i="80"/>
  <c r="BB125" i="80"/>
  <c r="BA125" i="80"/>
  <c r="AZ125" i="80"/>
  <c r="AY125" i="80"/>
  <c r="AX125" i="80"/>
  <c r="AW125" i="80"/>
  <c r="AV125" i="80"/>
  <c r="AU125" i="80"/>
  <c r="AT125" i="80"/>
  <c r="AS125" i="80"/>
  <c r="AR125" i="80"/>
  <c r="AQ125" i="80"/>
  <c r="AP125" i="80"/>
  <c r="AO125" i="80"/>
  <c r="AN125" i="80"/>
  <c r="AM125" i="80"/>
  <c r="CD124" i="80"/>
  <c r="CC124" i="80"/>
  <c r="CB124" i="80"/>
  <c r="CA124" i="80"/>
  <c r="BZ124" i="80"/>
  <c r="BY124" i="80"/>
  <c r="BX124" i="80"/>
  <c r="BW124" i="80"/>
  <c r="BV124" i="80"/>
  <c r="BU124" i="80"/>
  <c r="BT124" i="80"/>
  <c r="BS124" i="80"/>
  <c r="BR124" i="80"/>
  <c r="BQ124" i="80"/>
  <c r="BP124" i="80"/>
  <c r="BO124" i="80"/>
  <c r="BN124" i="80"/>
  <c r="BM124" i="80"/>
  <c r="BL124" i="80"/>
  <c r="BK124" i="80"/>
  <c r="BJ124" i="80"/>
  <c r="BI124" i="80"/>
  <c r="BH124" i="80"/>
  <c r="BG124" i="80"/>
  <c r="BF124" i="80"/>
  <c r="BE124" i="80"/>
  <c r="BD124" i="80"/>
  <c r="BC124" i="80"/>
  <c r="BB124" i="80"/>
  <c r="BA124" i="80"/>
  <c r="AZ124" i="80"/>
  <c r="AY124" i="80"/>
  <c r="AX124" i="80"/>
  <c r="AW124" i="80"/>
  <c r="AV124" i="80"/>
  <c r="AU124" i="80"/>
  <c r="AT124" i="80"/>
  <c r="AS124" i="80"/>
  <c r="AR124" i="80"/>
  <c r="AQ124" i="80"/>
  <c r="AP124" i="80"/>
  <c r="AO124" i="80"/>
  <c r="AN124" i="80"/>
  <c r="AM124" i="80"/>
  <c r="CD123" i="80"/>
  <c r="CC123" i="80"/>
  <c r="CB123" i="80"/>
  <c r="CA123" i="80"/>
  <c r="BZ123" i="80"/>
  <c r="BY123" i="80"/>
  <c r="BX123" i="80"/>
  <c r="BW123" i="80"/>
  <c r="BV123" i="80"/>
  <c r="BU123" i="80"/>
  <c r="BT123" i="80"/>
  <c r="BS123" i="80"/>
  <c r="BR123" i="80"/>
  <c r="BQ123" i="80"/>
  <c r="BP123" i="80"/>
  <c r="BO123" i="80"/>
  <c r="BN123" i="80"/>
  <c r="BM123" i="80"/>
  <c r="BL123" i="80"/>
  <c r="BK123" i="80"/>
  <c r="BJ123" i="80"/>
  <c r="BI123" i="80"/>
  <c r="BH123" i="80"/>
  <c r="BG123" i="80"/>
  <c r="BF123" i="80"/>
  <c r="BE123" i="80"/>
  <c r="BD123" i="80"/>
  <c r="BC123" i="80"/>
  <c r="BB123" i="80"/>
  <c r="BA123" i="80"/>
  <c r="AZ123" i="80"/>
  <c r="AY123" i="80"/>
  <c r="AX123" i="80"/>
  <c r="AW123" i="80"/>
  <c r="AV123" i="80"/>
  <c r="AU123" i="80"/>
  <c r="AT123" i="80"/>
  <c r="AS123" i="80"/>
  <c r="AR123" i="80"/>
  <c r="AQ123" i="80"/>
  <c r="AP123" i="80"/>
  <c r="AO123" i="80"/>
  <c r="AN123" i="80"/>
  <c r="AM123" i="80"/>
  <c r="CD122" i="80"/>
  <c r="CC122" i="80"/>
  <c r="CB122" i="80"/>
  <c r="CA122" i="80"/>
  <c r="BZ122" i="80"/>
  <c r="BY122" i="80"/>
  <c r="BX122" i="80"/>
  <c r="BW122" i="80"/>
  <c r="BV122" i="80"/>
  <c r="BU122" i="80"/>
  <c r="BT122" i="80"/>
  <c r="BS122" i="80"/>
  <c r="BR122" i="80"/>
  <c r="BQ122" i="80"/>
  <c r="BP122" i="80"/>
  <c r="BO122" i="80"/>
  <c r="BN122" i="80"/>
  <c r="BM122" i="80"/>
  <c r="BL122" i="80"/>
  <c r="BK122" i="80"/>
  <c r="BJ122" i="80"/>
  <c r="BI122" i="80"/>
  <c r="BH122" i="80"/>
  <c r="BG122" i="80"/>
  <c r="BF122" i="80"/>
  <c r="BE122" i="80"/>
  <c r="BD122" i="80"/>
  <c r="BC122" i="80"/>
  <c r="BB122" i="80"/>
  <c r="BA122" i="80"/>
  <c r="AZ122" i="80"/>
  <c r="AY122" i="80"/>
  <c r="AX122" i="80"/>
  <c r="AW122" i="80"/>
  <c r="AV122" i="80"/>
  <c r="AU122" i="80"/>
  <c r="AT122" i="80"/>
  <c r="AS122" i="80"/>
  <c r="AR122" i="80"/>
  <c r="AQ122" i="80"/>
  <c r="AP122" i="80"/>
  <c r="AO122" i="80"/>
  <c r="AN122" i="80"/>
  <c r="AM122" i="80"/>
  <c r="CD121" i="80"/>
  <c r="CC121" i="80"/>
  <c r="CB121" i="80"/>
  <c r="CA121" i="80"/>
  <c r="BZ121" i="80"/>
  <c r="BY121" i="80"/>
  <c r="BX121" i="80"/>
  <c r="BW121" i="80"/>
  <c r="BV121" i="80"/>
  <c r="BU121" i="80"/>
  <c r="BT121" i="80"/>
  <c r="BS121" i="80"/>
  <c r="BR121" i="80"/>
  <c r="BQ121" i="80"/>
  <c r="BP121" i="80"/>
  <c r="BO121" i="80"/>
  <c r="BN121" i="80"/>
  <c r="BM121" i="80"/>
  <c r="BL121" i="80"/>
  <c r="BK121" i="80"/>
  <c r="BJ121" i="80"/>
  <c r="BI121" i="80"/>
  <c r="BH121" i="80"/>
  <c r="BG121" i="80"/>
  <c r="BF121" i="80"/>
  <c r="BE121" i="80"/>
  <c r="BD121" i="80"/>
  <c r="BC121" i="80"/>
  <c r="BB121" i="80"/>
  <c r="BA121" i="80"/>
  <c r="AZ121" i="80"/>
  <c r="AY121" i="80"/>
  <c r="AX121" i="80"/>
  <c r="AW121" i="80"/>
  <c r="AV121" i="80"/>
  <c r="AU121" i="80"/>
  <c r="AT121" i="80"/>
  <c r="AS121" i="80"/>
  <c r="AR121" i="80"/>
  <c r="AQ121" i="80"/>
  <c r="AP121" i="80"/>
  <c r="AO121" i="80"/>
  <c r="AN121" i="80"/>
  <c r="AM121" i="80"/>
  <c r="CD120" i="80"/>
  <c r="CC120" i="80"/>
  <c r="CB120" i="80"/>
  <c r="CA120" i="80"/>
  <c r="BZ120" i="80"/>
  <c r="BY120" i="80"/>
  <c r="BX120" i="80"/>
  <c r="BW120" i="80"/>
  <c r="BV120" i="80"/>
  <c r="BU120" i="80"/>
  <c r="BT120" i="80"/>
  <c r="BS120" i="80"/>
  <c r="BR120" i="80"/>
  <c r="BQ120" i="80"/>
  <c r="BP120" i="80"/>
  <c r="BO120" i="80"/>
  <c r="BN120" i="80"/>
  <c r="BM120" i="80"/>
  <c r="BL120" i="80"/>
  <c r="BK120" i="80"/>
  <c r="BJ120" i="80"/>
  <c r="BI120" i="80"/>
  <c r="BH120" i="80"/>
  <c r="BG120" i="80"/>
  <c r="BF120" i="80"/>
  <c r="BE120" i="80"/>
  <c r="BD120" i="80"/>
  <c r="BC120" i="80"/>
  <c r="BB120" i="80"/>
  <c r="BA120" i="80"/>
  <c r="AZ120" i="80"/>
  <c r="AY120" i="80"/>
  <c r="AX120" i="80"/>
  <c r="AW120" i="80"/>
  <c r="AV120" i="80"/>
  <c r="AU120" i="80"/>
  <c r="AT120" i="80"/>
  <c r="AS120" i="80"/>
  <c r="AR120" i="80"/>
  <c r="AQ120" i="80"/>
  <c r="AP120" i="80"/>
  <c r="AO120" i="80"/>
  <c r="AN120" i="80"/>
  <c r="AM120" i="80"/>
  <c r="CD119" i="80"/>
  <c r="CC119" i="80"/>
  <c r="CB119" i="80"/>
  <c r="CA119" i="80"/>
  <c r="BZ119" i="80"/>
  <c r="BY119" i="80"/>
  <c r="BX119" i="80"/>
  <c r="BW119" i="80"/>
  <c r="BV119" i="80"/>
  <c r="BU119" i="80"/>
  <c r="BT119" i="80"/>
  <c r="BS119" i="80"/>
  <c r="BR119" i="80"/>
  <c r="BQ119" i="80"/>
  <c r="BP119" i="80"/>
  <c r="BO119" i="80"/>
  <c r="BN119" i="80"/>
  <c r="BM119" i="80"/>
  <c r="BL119" i="80"/>
  <c r="BK119" i="80"/>
  <c r="BJ119" i="80"/>
  <c r="BI119" i="80"/>
  <c r="BH119" i="80"/>
  <c r="BG119" i="80"/>
  <c r="BF119" i="80"/>
  <c r="BE119" i="80"/>
  <c r="BD119" i="80"/>
  <c r="BC119" i="80"/>
  <c r="BB119" i="80"/>
  <c r="BA119" i="80"/>
  <c r="AZ119" i="80"/>
  <c r="AY119" i="80"/>
  <c r="AX119" i="80"/>
  <c r="AW119" i="80"/>
  <c r="AV119" i="80"/>
  <c r="AU119" i="80"/>
  <c r="AT119" i="80"/>
  <c r="AS119" i="80"/>
  <c r="AR119" i="80"/>
  <c r="AQ119" i="80"/>
  <c r="AP119" i="80"/>
  <c r="AO119" i="80"/>
  <c r="AN119" i="80"/>
  <c r="AM119" i="80"/>
  <c r="CD118" i="80"/>
  <c r="CC118" i="80"/>
  <c r="CB118" i="80"/>
  <c r="CA118" i="80"/>
  <c r="BZ118" i="80"/>
  <c r="BY118" i="80"/>
  <c r="BX118" i="80"/>
  <c r="BW118" i="80"/>
  <c r="BV118" i="80"/>
  <c r="BU118" i="80"/>
  <c r="BT118" i="80"/>
  <c r="BS118" i="80"/>
  <c r="BR118" i="80"/>
  <c r="BQ118" i="80"/>
  <c r="BP118" i="80"/>
  <c r="BO118" i="80"/>
  <c r="BN118" i="80"/>
  <c r="BM118" i="80"/>
  <c r="BL118" i="80"/>
  <c r="BK118" i="80"/>
  <c r="BJ118" i="80"/>
  <c r="BI118" i="80"/>
  <c r="BH118" i="80"/>
  <c r="BG118" i="80"/>
  <c r="BF118" i="80"/>
  <c r="BE118" i="80"/>
  <c r="BD118" i="80"/>
  <c r="BC118" i="80"/>
  <c r="BB118" i="80"/>
  <c r="BA118" i="80"/>
  <c r="AZ118" i="80"/>
  <c r="AY118" i="80"/>
  <c r="AX118" i="80"/>
  <c r="AW118" i="80"/>
  <c r="AV118" i="80"/>
  <c r="AU118" i="80"/>
  <c r="AT118" i="80"/>
  <c r="AS118" i="80"/>
  <c r="AR118" i="80"/>
  <c r="AQ118" i="80"/>
  <c r="AP118" i="80"/>
  <c r="AO118" i="80"/>
  <c r="AN118" i="80"/>
  <c r="AM118" i="80"/>
  <c r="CD117" i="80"/>
  <c r="CC117" i="80"/>
  <c r="CB117" i="80"/>
  <c r="CA117" i="80"/>
  <c r="BZ117" i="80"/>
  <c r="BY117" i="80"/>
  <c r="BX117" i="80"/>
  <c r="BW117" i="80"/>
  <c r="BV117" i="80"/>
  <c r="BU117" i="80"/>
  <c r="BT117" i="80"/>
  <c r="BS117" i="80"/>
  <c r="BR117" i="80"/>
  <c r="BQ117" i="80"/>
  <c r="BP117" i="80"/>
  <c r="BO117" i="80"/>
  <c r="BN117" i="80"/>
  <c r="BM117" i="80"/>
  <c r="BL117" i="80"/>
  <c r="BK117" i="80"/>
  <c r="BJ117" i="80"/>
  <c r="BI117" i="80"/>
  <c r="BH117" i="80"/>
  <c r="BG117" i="80"/>
  <c r="BF117" i="80"/>
  <c r="BE117" i="80"/>
  <c r="BD117" i="80"/>
  <c r="BC117" i="80"/>
  <c r="BB117" i="80"/>
  <c r="BA117" i="80"/>
  <c r="AZ117" i="80"/>
  <c r="AY117" i="80"/>
  <c r="AX117" i="80"/>
  <c r="AW117" i="80"/>
  <c r="AV117" i="80"/>
  <c r="AU117" i="80"/>
  <c r="AT117" i="80"/>
  <c r="AS117" i="80"/>
  <c r="AR117" i="80"/>
  <c r="AQ117" i="80"/>
  <c r="AP117" i="80"/>
  <c r="AO117" i="80"/>
  <c r="AN117" i="80"/>
  <c r="AM117" i="80"/>
  <c r="CD116" i="80"/>
  <c r="CC116" i="80"/>
  <c r="CB116" i="80"/>
  <c r="CA116" i="80"/>
  <c r="BZ116" i="80"/>
  <c r="BY116" i="80"/>
  <c r="BX116" i="80"/>
  <c r="BW116" i="80"/>
  <c r="BV116" i="80"/>
  <c r="BU116" i="80"/>
  <c r="BT116" i="80"/>
  <c r="BS116" i="80"/>
  <c r="BR116" i="80"/>
  <c r="BQ116" i="80"/>
  <c r="BP116" i="80"/>
  <c r="BO116" i="80"/>
  <c r="BN116" i="80"/>
  <c r="BM116" i="80"/>
  <c r="BL116" i="80"/>
  <c r="BK116" i="80"/>
  <c r="BJ116" i="80"/>
  <c r="BI116" i="80"/>
  <c r="BH116" i="80"/>
  <c r="BG116" i="80"/>
  <c r="BF116" i="80"/>
  <c r="BE116" i="80"/>
  <c r="BD116" i="80"/>
  <c r="BC116" i="80"/>
  <c r="BB116" i="80"/>
  <c r="BA116" i="80"/>
  <c r="AZ116" i="80"/>
  <c r="AY116" i="80"/>
  <c r="AX116" i="80"/>
  <c r="AW116" i="80"/>
  <c r="AV116" i="80"/>
  <c r="AU116" i="80"/>
  <c r="AT116" i="80"/>
  <c r="AS116" i="80"/>
  <c r="AR116" i="80"/>
  <c r="AQ116" i="80"/>
  <c r="AP116" i="80"/>
  <c r="AO116" i="80"/>
  <c r="AN116" i="80"/>
  <c r="AM116" i="80"/>
  <c r="CD115" i="80"/>
  <c r="CC115" i="80"/>
  <c r="CB115" i="80"/>
  <c r="CA115" i="80"/>
  <c r="BZ115" i="80"/>
  <c r="BY115" i="80"/>
  <c r="BX115" i="80"/>
  <c r="BW115" i="80"/>
  <c r="BV115" i="80"/>
  <c r="BU115" i="80"/>
  <c r="BT115" i="80"/>
  <c r="BS115" i="80"/>
  <c r="BR115" i="80"/>
  <c r="BQ115" i="80"/>
  <c r="BP115" i="80"/>
  <c r="BO115" i="80"/>
  <c r="BN115" i="80"/>
  <c r="BM115" i="80"/>
  <c r="BL115" i="80"/>
  <c r="BK115" i="80"/>
  <c r="BJ115" i="80"/>
  <c r="BI115" i="80"/>
  <c r="BH115" i="80"/>
  <c r="BG115" i="80"/>
  <c r="BF115" i="80"/>
  <c r="BE115" i="80"/>
  <c r="BD115" i="80"/>
  <c r="BC115" i="80"/>
  <c r="BB115" i="80"/>
  <c r="BA115" i="80"/>
  <c r="AZ115" i="80"/>
  <c r="AY115" i="80"/>
  <c r="AX115" i="80"/>
  <c r="AW115" i="80"/>
  <c r="AV115" i="80"/>
  <c r="AU115" i="80"/>
  <c r="AT115" i="80"/>
  <c r="AS115" i="80"/>
  <c r="AR115" i="80"/>
  <c r="AQ115" i="80"/>
  <c r="AP115" i="80"/>
  <c r="AO115" i="80"/>
  <c r="AN115" i="80"/>
  <c r="AM115" i="80"/>
  <c r="CD114" i="80"/>
  <c r="CC114" i="80"/>
  <c r="CB114" i="80"/>
  <c r="CA114" i="80"/>
  <c r="BZ114" i="80"/>
  <c r="BY114" i="80"/>
  <c r="BX114" i="80"/>
  <c r="BW114" i="80"/>
  <c r="BV114" i="80"/>
  <c r="BU114" i="80"/>
  <c r="BT114" i="80"/>
  <c r="BS114" i="80"/>
  <c r="BR114" i="80"/>
  <c r="BQ114" i="80"/>
  <c r="BP114" i="80"/>
  <c r="BO114" i="80"/>
  <c r="BN114" i="80"/>
  <c r="BM114" i="80"/>
  <c r="BL114" i="80"/>
  <c r="BK114" i="80"/>
  <c r="BJ114" i="80"/>
  <c r="BI114" i="80"/>
  <c r="BH114" i="80"/>
  <c r="BG114" i="80"/>
  <c r="BF114" i="80"/>
  <c r="BE114" i="80"/>
  <c r="BD114" i="80"/>
  <c r="BC114" i="80"/>
  <c r="BB114" i="80"/>
  <c r="BA114" i="80"/>
  <c r="AZ114" i="80"/>
  <c r="AY114" i="80"/>
  <c r="AX114" i="80"/>
  <c r="AW114" i="80"/>
  <c r="AV114" i="80"/>
  <c r="AU114" i="80"/>
  <c r="AT114" i="80"/>
  <c r="AS114" i="80"/>
  <c r="AR114" i="80"/>
  <c r="AQ114" i="80"/>
  <c r="AP114" i="80"/>
  <c r="AO114" i="80"/>
  <c r="AN114" i="80"/>
  <c r="AM114" i="80"/>
  <c r="CD113" i="80"/>
  <c r="CC113" i="80"/>
  <c r="CB113" i="80"/>
  <c r="CA113" i="80"/>
  <c r="BZ113" i="80"/>
  <c r="BY113" i="80"/>
  <c r="BX113" i="80"/>
  <c r="BW113" i="80"/>
  <c r="BV113" i="80"/>
  <c r="BU113" i="80"/>
  <c r="BT113" i="80"/>
  <c r="BS113" i="80"/>
  <c r="BR113" i="80"/>
  <c r="BQ113" i="80"/>
  <c r="BP113" i="80"/>
  <c r="BO113" i="80"/>
  <c r="BN113" i="80"/>
  <c r="BM113" i="80"/>
  <c r="BL113" i="80"/>
  <c r="BK113" i="80"/>
  <c r="BJ113" i="80"/>
  <c r="BI113" i="80"/>
  <c r="BH113" i="80"/>
  <c r="BG113" i="80"/>
  <c r="BF113" i="80"/>
  <c r="BE113" i="80"/>
  <c r="BD113" i="80"/>
  <c r="BC113" i="80"/>
  <c r="BB113" i="80"/>
  <c r="BA113" i="80"/>
  <c r="AZ113" i="80"/>
  <c r="AY113" i="80"/>
  <c r="AX113" i="80"/>
  <c r="AW113" i="80"/>
  <c r="AV113" i="80"/>
  <c r="AU113" i="80"/>
  <c r="AT113" i="80"/>
  <c r="AS113" i="80"/>
  <c r="AR113" i="80"/>
  <c r="AQ113" i="80"/>
  <c r="AP113" i="80"/>
  <c r="AO113" i="80"/>
  <c r="AN113" i="80"/>
  <c r="AM113" i="80"/>
  <c r="CD112" i="80"/>
  <c r="CC112" i="80"/>
  <c r="CB112" i="80"/>
  <c r="CA112" i="80"/>
  <c r="BZ112" i="80"/>
  <c r="BY112" i="80"/>
  <c r="BX112" i="80"/>
  <c r="BW112" i="80"/>
  <c r="BV112" i="80"/>
  <c r="BU112" i="80"/>
  <c r="BT112" i="80"/>
  <c r="BS112" i="80"/>
  <c r="BR112" i="80"/>
  <c r="BQ112" i="80"/>
  <c r="BP112" i="80"/>
  <c r="BO112" i="80"/>
  <c r="BN112" i="80"/>
  <c r="BM112" i="80"/>
  <c r="BL112" i="80"/>
  <c r="BK112" i="80"/>
  <c r="BJ112" i="80"/>
  <c r="BI112" i="80"/>
  <c r="BH112" i="80"/>
  <c r="BG112" i="80"/>
  <c r="BF112" i="80"/>
  <c r="BE112" i="80"/>
  <c r="BD112" i="80"/>
  <c r="BC112" i="80"/>
  <c r="BB112" i="80"/>
  <c r="BA112" i="80"/>
  <c r="AZ112" i="80"/>
  <c r="AY112" i="80"/>
  <c r="AX112" i="80"/>
  <c r="AW112" i="80"/>
  <c r="AV112" i="80"/>
  <c r="AU112" i="80"/>
  <c r="AT112" i="80"/>
  <c r="AS112" i="80"/>
  <c r="AR112" i="80"/>
  <c r="AQ112" i="80"/>
  <c r="AP112" i="80"/>
  <c r="AO112" i="80"/>
  <c r="AN112" i="80"/>
  <c r="AM112" i="80"/>
  <c r="CD111" i="80"/>
  <c r="CC111" i="80"/>
  <c r="CB111" i="80"/>
  <c r="CA111" i="80"/>
  <c r="BZ111" i="80"/>
  <c r="BY111" i="80"/>
  <c r="BX111" i="80"/>
  <c r="BW111" i="80"/>
  <c r="BV111" i="80"/>
  <c r="BU111" i="80"/>
  <c r="BT111" i="80"/>
  <c r="BS111" i="80"/>
  <c r="BR111" i="80"/>
  <c r="BQ111" i="80"/>
  <c r="BP111" i="80"/>
  <c r="BO111" i="80"/>
  <c r="BN111" i="80"/>
  <c r="BM111" i="80"/>
  <c r="BL111" i="80"/>
  <c r="BK111" i="80"/>
  <c r="BJ111" i="80"/>
  <c r="BI111" i="80"/>
  <c r="BH111" i="80"/>
  <c r="BG111" i="80"/>
  <c r="BF111" i="80"/>
  <c r="BE111" i="80"/>
  <c r="BD111" i="80"/>
  <c r="BC111" i="80"/>
  <c r="BB111" i="80"/>
  <c r="BA111" i="80"/>
  <c r="AZ111" i="80"/>
  <c r="AY111" i="80"/>
  <c r="AX111" i="80"/>
  <c r="AW111" i="80"/>
  <c r="AV111" i="80"/>
  <c r="AU111" i="80"/>
  <c r="AT111" i="80"/>
  <c r="AS111" i="80"/>
  <c r="AR111" i="80"/>
  <c r="AQ111" i="80"/>
  <c r="AP111" i="80"/>
  <c r="AO111" i="80"/>
  <c r="AN111" i="80"/>
  <c r="AM111" i="80"/>
  <c r="CD110" i="80"/>
  <c r="CC110" i="80"/>
  <c r="CB110" i="80"/>
  <c r="CA110" i="80"/>
  <c r="BZ110" i="80"/>
  <c r="BY110" i="80"/>
  <c r="BX110" i="80"/>
  <c r="BW110" i="80"/>
  <c r="BV110" i="80"/>
  <c r="BU110" i="80"/>
  <c r="BT110" i="80"/>
  <c r="BS110" i="80"/>
  <c r="BR110" i="80"/>
  <c r="BQ110" i="80"/>
  <c r="BP110" i="80"/>
  <c r="BO110" i="80"/>
  <c r="BN110" i="80"/>
  <c r="BM110" i="80"/>
  <c r="BL110" i="80"/>
  <c r="BK110" i="80"/>
  <c r="BJ110" i="80"/>
  <c r="BI110" i="80"/>
  <c r="BH110" i="80"/>
  <c r="BG110" i="80"/>
  <c r="BF110" i="80"/>
  <c r="BE110" i="80"/>
  <c r="BD110" i="80"/>
  <c r="BC110" i="80"/>
  <c r="BB110" i="80"/>
  <c r="BA110" i="80"/>
  <c r="AZ110" i="80"/>
  <c r="AY110" i="80"/>
  <c r="AX110" i="80"/>
  <c r="AW110" i="80"/>
  <c r="AV110" i="80"/>
  <c r="AU110" i="80"/>
  <c r="AT110" i="80"/>
  <c r="AS110" i="80"/>
  <c r="AR110" i="80"/>
  <c r="AQ110" i="80"/>
  <c r="AP110" i="80"/>
  <c r="AO110" i="80"/>
  <c r="AN110" i="80"/>
  <c r="AM110" i="80"/>
  <c r="CD109" i="80"/>
  <c r="CC109" i="80"/>
  <c r="CB109" i="80"/>
  <c r="CA109" i="80"/>
  <c r="BZ109" i="80"/>
  <c r="BY109" i="80"/>
  <c r="BX109" i="80"/>
  <c r="BW109" i="80"/>
  <c r="BV109" i="80"/>
  <c r="BU109" i="80"/>
  <c r="BT109" i="80"/>
  <c r="BS109" i="80"/>
  <c r="BR109" i="80"/>
  <c r="BQ109" i="80"/>
  <c r="BP109" i="80"/>
  <c r="BO109" i="80"/>
  <c r="BN109" i="80"/>
  <c r="BM109" i="80"/>
  <c r="BL109" i="80"/>
  <c r="BK109" i="80"/>
  <c r="BJ109" i="80"/>
  <c r="BI109" i="80"/>
  <c r="BH109" i="80"/>
  <c r="BG109" i="80"/>
  <c r="BF109" i="80"/>
  <c r="BE109" i="80"/>
  <c r="BD109" i="80"/>
  <c r="BC109" i="80"/>
  <c r="BB109" i="80"/>
  <c r="BA109" i="80"/>
  <c r="AZ109" i="80"/>
  <c r="AY109" i="80"/>
  <c r="AX109" i="80"/>
  <c r="AW109" i="80"/>
  <c r="AV109" i="80"/>
  <c r="AU109" i="80"/>
  <c r="AT109" i="80"/>
  <c r="AS109" i="80"/>
  <c r="AR109" i="80"/>
  <c r="AQ109" i="80"/>
  <c r="AP109" i="80"/>
  <c r="AO109" i="80"/>
  <c r="AN109" i="80"/>
  <c r="AM109" i="80"/>
  <c r="CD108" i="80"/>
  <c r="CC108" i="80"/>
  <c r="CB108" i="80"/>
  <c r="CA108" i="80"/>
  <c r="BZ108" i="80"/>
  <c r="BY108" i="80"/>
  <c r="BX108" i="80"/>
  <c r="BW108" i="80"/>
  <c r="BV108" i="80"/>
  <c r="BU108" i="80"/>
  <c r="BT108" i="80"/>
  <c r="BS108" i="80"/>
  <c r="BR108" i="80"/>
  <c r="BQ108" i="80"/>
  <c r="BP108" i="80"/>
  <c r="BO108" i="80"/>
  <c r="BN108" i="80"/>
  <c r="BM108" i="80"/>
  <c r="BL108" i="80"/>
  <c r="BK108" i="80"/>
  <c r="BJ108" i="80"/>
  <c r="BI108" i="80"/>
  <c r="BH108" i="80"/>
  <c r="BG108" i="80"/>
  <c r="BF108" i="80"/>
  <c r="BE108" i="80"/>
  <c r="BD108" i="80"/>
  <c r="BC108" i="80"/>
  <c r="BB108" i="80"/>
  <c r="BA108" i="80"/>
  <c r="AZ108" i="80"/>
  <c r="AY108" i="80"/>
  <c r="AX108" i="80"/>
  <c r="AW108" i="80"/>
  <c r="AV108" i="80"/>
  <c r="AU108" i="80"/>
  <c r="AT108" i="80"/>
  <c r="AS108" i="80"/>
  <c r="AR108" i="80"/>
  <c r="AQ108" i="80"/>
  <c r="AP108" i="80"/>
  <c r="AO108" i="80"/>
  <c r="AN108" i="80"/>
  <c r="AM108" i="80"/>
  <c r="CD107" i="80"/>
  <c r="CC107" i="80"/>
  <c r="CB107" i="80"/>
  <c r="CA107" i="80"/>
  <c r="BZ107" i="80"/>
  <c r="BY107" i="80"/>
  <c r="BX107" i="80"/>
  <c r="BW107" i="80"/>
  <c r="BV107" i="80"/>
  <c r="BU107" i="80"/>
  <c r="BT107" i="80"/>
  <c r="BS107" i="80"/>
  <c r="BR107" i="80"/>
  <c r="BQ107" i="80"/>
  <c r="BP107" i="80"/>
  <c r="BO107" i="80"/>
  <c r="BN107" i="80"/>
  <c r="BM107" i="80"/>
  <c r="BL107" i="80"/>
  <c r="BK107" i="80"/>
  <c r="BJ107" i="80"/>
  <c r="BI107" i="80"/>
  <c r="BH107" i="80"/>
  <c r="BG107" i="80"/>
  <c r="BF107" i="80"/>
  <c r="BE107" i="80"/>
  <c r="BD107" i="80"/>
  <c r="BC107" i="80"/>
  <c r="BB107" i="80"/>
  <c r="BA107" i="80"/>
  <c r="AZ107" i="80"/>
  <c r="AY107" i="80"/>
  <c r="AX107" i="80"/>
  <c r="AW107" i="80"/>
  <c r="AV107" i="80"/>
  <c r="AU107" i="80"/>
  <c r="AT107" i="80"/>
  <c r="AS107" i="80"/>
  <c r="AR107" i="80"/>
  <c r="AQ107" i="80"/>
  <c r="AP107" i="80"/>
  <c r="AO107" i="80"/>
  <c r="AN107" i="80"/>
  <c r="AM107" i="80"/>
  <c r="CD106" i="80"/>
  <c r="CC106" i="80"/>
  <c r="CB106" i="80"/>
  <c r="CA106" i="80"/>
  <c r="BZ106" i="80"/>
  <c r="BY106" i="80"/>
  <c r="BX106" i="80"/>
  <c r="BW106" i="80"/>
  <c r="BV106" i="80"/>
  <c r="BU106" i="80"/>
  <c r="BT106" i="80"/>
  <c r="BS106" i="80"/>
  <c r="BR106" i="80"/>
  <c r="BQ106" i="80"/>
  <c r="BP106" i="80"/>
  <c r="BO106" i="80"/>
  <c r="BN106" i="80"/>
  <c r="BM106" i="80"/>
  <c r="BL106" i="80"/>
  <c r="BK106" i="80"/>
  <c r="BJ106" i="80"/>
  <c r="BI106" i="80"/>
  <c r="BH106" i="80"/>
  <c r="BG106" i="80"/>
  <c r="BF106" i="80"/>
  <c r="BE106" i="80"/>
  <c r="BD106" i="80"/>
  <c r="BC106" i="80"/>
  <c r="BB106" i="80"/>
  <c r="BA106" i="80"/>
  <c r="AZ106" i="80"/>
  <c r="AY106" i="80"/>
  <c r="AX106" i="80"/>
  <c r="AW106" i="80"/>
  <c r="AV106" i="80"/>
  <c r="AU106" i="80"/>
  <c r="AT106" i="80"/>
  <c r="AS106" i="80"/>
  <c r="AR106" i="80"/>
  <c r="AQ106" i="80"/>
  <c r="AP106" i="80"/>
  <c r="AO106" i="80"/>
  <c r="AN106" i="80"/>
  <c r="AM106" i="80"/>
  <c r="CD105" i="80"/>
  <c r="CC105" i="80"/>
  <c r="CB105" i="80"/>
  <c r="CA105" i="80"/>
  <c r="BZ105" i="80"/>
  <c r="BY105" i="80"/>
  <c r="BX105" i="80"/>
  <c r="BW105" i="80"/>
  <c r="BV105" i="80"/>
  <c r="BU105" i="80"/>
  <c r="BT105" i="80"/>
  <c r="BS105" i="80"/>
  <c r="BR105" i="80"/>
  <c r="BQ105" i="80"/>
  <c r="BP105" i="80"/>
  <c r="BO105" i="80"/>
  <c r="BN105" i="80"/>
  <c r="BM105" i="80"/>
  <c r="BL105" i="80"/>
  <c r="BK105" i="80"/>
  <c r="BJ105" i="80"/>
  <c r="BI105" i="80"/>
  <c r="BH105" i="80"/>
  <c r="BG105" i="80"/>
  <c r="BF105" i="80"/>
  <c r="BE105" i="80"/>
  <c r="BD105" i="80"/>
  <c r="BC105" i="80"/>
  <c r="BB105" i="80"/>
  <c r="BA105" i="80"/>
  <c r="AZ105" i="80"/>
  <c r="AY105" i="80"/>
  <c r="AX105" i="80"/>
  <c r="AW105" i="80"/>
  <c r="AV105" i="80"/>
  <c r="AU105" i="80"/>
  <c r="AT105" i="80"/>
  <c r="AS105" i="80"/>
  <c r="AR105" i="80"/>
  <c r="AQ105" i="80"/>
  <c r="AP105" i="80"/>
  <c r="AO105" i="80"/>
  <c r="AN105" i="80"/>
  <c r="AM105" i="80"/>
  <c r="CD104" i="80"/>
  <c r="CC104" i="80"/>
  <c r="CB104" i="80"/>
  <c r="CA104" i="80"/>
  <c r="BZ104" i="80"/>
  <c r="BY104" i="80"/>
  <c r="BX104" i="80"/>
  <c r="BW104" i="80"/>
  <c r="BV104" i="80"/>
  <c r="BU104" i="80"/>
  <c r="BT104" i="80"/>
  <c r="BS104" i="80"/>
  <c r="BR104" i="80"/>
  <c r="BQ104" i="80"/>
  <c r="BP104" i="80"/>
  <c r="BO104" i="80"/>
  <c r="BN104" i="80"/>
  <c r="BM104" i="80"/>
  <c r="BL104" i="80"/>
  <c r="BK104" i="80"/>
  <c r="BJ104" i="80"/>
  <c r="BI104" i="80"/>
  <c r="BH104" i="80"/>
  <c r="BG104" i="80"/>
  <c r="BF104" i="80"/>
  <c r="BE104" i="80"/>
  <c r="BD104" i="80"/>
  <c r="BC104" i="80"/>
  <c r="BB104" i="80"/>
  <c r="BA104" i="80"/>
  <c r="AZ104" i="80"/>
  <c r="AY104" i="80"/>
  <c r="AX104" i="80"/>
  <c r="AW104" i="80"/>
  <c r="AV104" i="80"/>
  <c r="AU104" i="80"/>
  <c r="AT104" i="80"/>
  <c r="AS104" i="80"/>
  <c r="AR104" i="80"/>
  <c r="AQ104" i="80"/>
  <c r="AP104" i="80"/>
  <c r="AO104" i="80"/>
  <c r="AN104" i="80"/>
  <c r="AM104" i="80"/>
  <c r="CD103" i="80"/>
  <c r="CC103" i="80"/>
  <c r="CB103" i="80"/>
  <c r="CA103" i="80"/>
  <c r="BZ103" i="80"/>
  <c r="BY103" i="80"/>
  <c r="BX103" i="80"/>
  <c r="BW103" i="80"/>
  <c r="BV103" i="80"/>
  <c r="BU103" i="80"/>
  <c r="BT103" i="80"/>
  <c r="BS103" i="80"/>
  <c r="BR103" i="80"/>
  <c r="BQ103" i="80"/>
  <c r="BP103" i="80"/>
  <c r="BO103" i="80"/>
  <c r="BN103" i="80"/>
  <c r="BM103" i="80"/>
  <c r="BL103" i="80"/>
  <c r="BK103" i="80"/>
  <c r="BJ103" i="80"/>
  <c r="BI103" i="80"/>
  <c r="BH103" i="80"/>
  <c r="BG103" i="80"/>
  <c r="BF103" i="80"/>
  <c r="BE103" i="80"/>
  <c r="BD103" i="80"/>
  <c r="BC103" i="80"/>
  <c r="BB103" i="80"/>
  <c r="BA103" i="80"/>
  <c r="AZ103" i="80"/>
  <c r="AY103" i="80"/>
  <c r="AX103" i="80"/>
  <c r="AW103" i="80"/>
  <c r="AV103" i="80"/>
  <c r="AU103" i="80"/>
  <c r="AT103" i="80"/>
  <c r="AS103" i="80"/>
  <c r="AR103" i="80"/>
  <c r="AQ103" i="80"/>
  <c r="AP103" i="80"/>
  <c r="AO103" i="80"/>
  <c r="AN103" i="80"/>
  <c r="AM103" i="80"/>
  <c r="CD102" i="80"/>
  <c r="CC102" i="80"/>
  <c r="CB102" i="80"/>
  <c r="CA102" i="80"/>
  <c r="BZ102" i="80"/>
  <c r="BY102" i="80"/>
  <c r="BX102" i="80"/>
  <c r="BW102" i="80"/>
  <c r="BV102" i="80"/>
  <c r="BU102" i="80"/>
  <c r="BT102" i="80"/>
  <c r="BS102" i="80"/>
  <c r="BR102" i="80"/>
  <c r="BQ102" i="80"/>
  <c r="BP102" i="80"/>
  <c r="BO102" i="80"/>
  <c r="BN102" i="80"/>
  <c r="BM102" i="80"/>
  <c r="BL102" i="80"/>
  <c r="BK102" i="80"/>
  <c r="BJ102" i="80"/>
  <c r="BI102" i="80"/>
  <c r="BH102" i="80"/>
  <c r="BG102" i="80"/>
  <c r="BF102" i="80"/>
  <c r="BE102" i="80"/>
  <c r="BD102" i="80"/>
  <c r="BC102" i="80"/>
  <c r="BB102" i="80"/>
  <c r="BA102" i="80"/>
  <c r="AZ102" i="80"/>
  <c r="AY102" i="80"/>
  <c r="AX102" i="80"/>
  <c r="AW102" i="80"/>
  <c r="AV102" i="80"/>
  <c r="AU102" i="80"/>
  <c r="AT102" i="80"/>
  <c r="AS102" i="80"/>
  <c r="AR102" i="80"/>
  <c r="AQ102" i="80"/>
  <c r="AP102" i="80"/>
  <c r="AO102" i="80"/>
  <c r="AN102" i="80"/>
  <c r="AM102" i="80"/>
  <c r="CD101" i="80"/>
  <c r="CC101" i="80"/>
  <c r="CB101" i="80"/>
  <c r="CA101" i="80"/>
  <c r="BZ101" i="80"/>
  <c r="BY101" i="80"/>
  <c r="BX101" i="80"/>
  <c r="BW101" i="80"/>
  <c r="BV101" i="80"/>
  <c r="BU101" i="80"/>
  <c r="BT101" i="80"/>
  <c r="BS101" i="80"/>
  <c r="BR101" i="80"/>
  <c r="BQ101" i="80"/>
  <c r="BP101" i="80"/>
  <c r="BO101" i="80"/>
  <c r="BN101" i="80"/>
  <c r="BM101" i="80"/>
  <c r="BL101" i="80"/>
  <c r="BK101" i="80"/>
  <c r="BJ101" i="80"/>
  <c r="BI101" i="80"/>
  <c r="BH101" i="80"/>
  <c r="BG101" i="80"/>
  <c r="BF101" i="80"/>
  <c r="BE101" i="80"/>
  <c r="BD101" i="80"/>
  <c r="BC101" i="80"/>
  <c r="BB101" i="80"/>
  <c r="BA101" i="80"/>
  <c r="AZ101" i="80"/>
  <c r="AY101" i="80"/>
  <c r="AX101" i="80"/>
  <c r="AW101" i="80"/>
  <c r="AV101" i="80"/>
  <c r="AU101" i="80"/>
  <c r="AT101" i="80"/>
  <c r="AS101" i="80"/>
  <c r="AR101" i="80"/>
  <c r="AQ101" i="80"/>
  <c r="AP101" i="80"/>
  <c r="AO101" i="80"/>
  <c r="AN101" i="80"/>
  <c r="AM101" i="80"/>
  <c r="CD100" i="80"/>
  <c r="CC100" i="80"/>
  <c r="CB100" i="80"/>
  <c r="CA100" i="80"/>
  <c r="BZ100" i="80"/>
  <c r="BY100" i="80"/>
  <c r="BX100" i="80"/>
  <c r="BW100" i="80"/>
  <c r="BV100" i="80"/>
  <c r="BU100" i="80"/>
  <c r="BT100" i="80"/>
  <c r="BS100" i="80"/>
  <c r="BR100" i="80"/>
  <c r="BQ100" i="80"/>
  <c r="BP100" i="80"/>
  <c r="BO100" i="80"/>
  <c r="BN100" i="80"/>
  <c r="BM100" i="80"/>
  <c r="BL100" i="80"/>
  <c r="BK100" i="80"/>
  <c r="BJ100" i="80"/>
  <c r="BI100" i="80"/>
  <c r="BH100" i="80"/>
  <c r="BG100" i="80"/>
  <c r="BF100" i="80"/>
  <c r="BE100" i="80"/>
  <c r="BD100" i="80"/>
  <c r="BC100" i="80"/>
  <c r="BB100" i="80"/>
  <c r="BA100" i="80"/>
  <c r="AZ100" i="80"/>
  <c r="AY100" i="80"/>
  <c r="AX100" i="80"/>
  <c r="AW100" i="80"/>
  <c r="AV100" i="80"/>
  <c r="AU100" i="80"/>
  <c r="AT100" i="80"/>
  <c r="AS100" i="80"/>
  <c r="AR100" i="80"/>
  <c r="AQ100" i="80"/>
  <c r="AP100" i="80"/>
  <c r="AO100" i="80"/>
  <c r="AN100" i="80"/>
  <c r="AM100" i="80"/>
  <c r="CD99" i="80"/>
  <c r="CC99" i="80"/>
  <c r="CB99" i="80"/>
  <c r="CA99" i="80"/>
  <c r="BZ99" i="80"/>
  <c r="BY99" i="80"/>
  <c r="BX99" i="80"/>
  <c r="BW99" i="80"/>
  <c r="BV99" i="80"/>
  <c r="BU99" i="80"/>
  <c r="BT99" i="80"/>
  <c r="BS99" i="80"/>
  <c r="BR99" i="80"/>
  <c r="BQ99" i="80"/>
  <c r="BP99" i="80"/>
  <c r="BO99" i="80"/>
  <c r="BN99" i="80"/>
  <c r="BM99" i="80"/>
  <c r="BL99" i="80"/>
  <c r="BK99" i="80"/>
  <c r="BJ99" i="80"/>
  <c r="BI99" i="80"/>
  <c r="BH99" i="80"/>
  <c r="BG99" i="80"/>
  <c r="BF99" i="80"/>
  <c r="BE99" i="80"/>
  <c r="BD99" i="80"/>
  <c r="BC99" i="80"/>
  <c r="BB99" i="80"/>
  <c r="BA99" i="80"/>
  <c r="AZ99" i="80"/>
  <c r="AY99" i="80"/>
  <c r="AX99" i="80"/>
  <c r="AW99" i="80"/>
  <c r="AV99" i="80"/>
  <c r="AU99" i="80"/>
  <c r="AT99" i="80"/>
  <c r="AS99" i="80"/>
  <c r="AR99" i="80"/>
  <c r="AQ99" i="80"/>
  <c r="AP99" i="80"/>
  <c r="AO99" i="80"/>
  <c r="AN99" i="80"/>
  <c r="AM99" i="80"/>
  <c r="CD98" i="80"/>
  <c r="CC98" i="80"/>
  <c r="CB98" i="80"/>
  <c r="CA98" i="80"/>
  <c r="BZ98" i="80"/>
  <c r="BY98" i="80"/>
  <c r="BX98" i="80"/>
  <c r="BW98" i="80"/>
  <c r="BV98" i="80"/>
  <c r="BU98" i="80"/>
  <c r="BT98" i="80"/>
  <c r="BS98" i="80"/>
  <c r="BR98" i="80"/>
  <c r="BQ98" i="80"/>
  <c r="BP98" i="80"/>
  <c r="BO98" i="80"/>
  <c r="BN98" i="80"/>
  <c r="BM98" i="80"/>
  <c r="BL98" i="80"/>
  <c r="BK98" i="80"/>
  <c r="BJ98" i="80"/>
  <c r="BI98" i="80"/>
  <c r="BH98" i="80"/>
  <c r="BG98" i="80"/>
  <c r="BF98" i="80"/>
  <c r="BE98" i="80"/>
  <c r="BD98" i="80"/>
  <c r="BC98" i="80"/>
  <c r="BB98" i="80"/>
  <c r="BA98" i="80"/>
  <c r="AZ98" i="80"/>
  <c r="AY98" i="80"/>
  <c r="AX98" i="80"/>
  <c r="AW98" i="80"/>
  <c r="AV98" i="80"/>
  <c r="AU98" i="80"/>
  <c r="AT98" i="80"/>
  <c r="AS98" i="80"/>
  <c r="AR98" i="80"/>
  <c r="AQ98" i="80"/>
  <c r="AP98" i="80"/>
  <c r="AO98" i="80"/>
  <c r="AN98" i="80"/>
  <c r="AM98" i="80"/>
  <c r="CD97" i="80"/>
  <c r="CC97" i="80"/>
  <c r="CB97" i="80"/>
  <c r="CA97" i="80"/>
  <c r="BZ97" i="80"/>
  <c r="BY97" i="80"/>
  <c r="BX97" i="80"/>
  <c r="BW97" i="80"/>
  <c r="BV97" i="80"/>
  <c r="BU97" i="80"/>
  <c r="BT97" i="80"/>
  <c r="BS97" i="80"/>
  <c r="BR97" i="80"/>
  <c r="BQ97" i="80"/>
  <c r="BP97" i="80"/>
  <c r="BO97" i="80"/>
  <c r="BN97" i="80"/>
  <c r="BM97" i="80"/>
  <c r="BL97" i="80"/>
  <c r="BK97" i="80"/>
  <c r="BJ97" i="80"/>
  <c r="BI97" i="80"/>
  <c r="BH97" i="80"/>
  <c r="BG97" i="80"/>
  <c r="BF97" i="80"/>
  <c r="BE97" i="80"/>
  <c r="BD97" i="80"/>
  <c r="BC97" i="80"/>
  <c r="BB97" i="80"/>
  <c r="BA97" i="80"/>
  <c r="AZ97" i="80"/>
  <c r="AY97" i="80"/>
  <c r="AX97" i="80"/>
  <c r="AW97" i="80"/>
  <c r="AV97" i="80"/>
  <c r="AU97" i="80"/>
  <c r="AT97" i="80"/>
  <c r="AS97" i="80"/>
  <c r="AR97" i="80"/>
  <c r="AQ97" i="80"/>
  <c r="AP97" i="80"/>
  <c r="AO97" i="80"/>
  <c r="AN97" i="80"/>
  <c r="AM97" i="80"/>
  <c r="CD96" i="80"/>
  <c r="CC96" i="80"/>
  <c r="CB96" i="80"/>
  <c r="CA96" i="80"/>
  <c r="BZ96" i="80"/>
  <c r="BY96" i="80"/>
  <c r="BX96" i="80"/>
  <c r="BW96" i="80"/>
  <c r="BV96" i="80"/>
  <c r="BU96" i="80"/>
  <c r="BT96" i="80"/>
  <c r="BS96" i="80"/>
  <c r="BR96" i="80"/>
  <c r="BQ96" i="80"/>
  <c r="BP96" i="80"/>
  <c r="BO96" i="80"/>
  <c r="BN96" i="80"/>
  <c r="BM96" i="80"/>
  <c r="BL96" i="80"/>
  <c r="BK96" i="80"/>
  <c r="BJ96" i="80"/>
  <c r="BI96" i="80"/>
  <c r="BH96" i="80"/>
  <c r="BG96" i="80"/>
  <c r="BF96" i="80"/>
  <c r="BE96" i="80"/>
  <c r="BD96" i="80"/>
  <c r="BC96" i="80"/>
  <c r="BB96" i="80"/>
  <c r="BA96" i="80"/>
  <c r="AZ96" i="80"/>
  <c r="AY96" i="80"/>
  <c r="AX96" i="80"/>
  <c r="AW96" i="80"/>
  <c r="AV96" i="80"/>
  <c r="AU96" i="80"/>
  <c r="AT96" i="80"/>
  <c r="AS96" i="80"/>
  <c r="AR96" i="80"/>
  <c r="AQ96" i="80"/>
  <c r="AP96" i="80"/>
  <c r="AO96" i="80"/>
  <c r="AN96" i="80"/>
  <c r="AM96" i="80"/>
  <c r="CD95" i="80"/>
  <c r="CC95" i="80"/>
  <c r="CB95" i="80"/>
  <c r="CA95" i="80"/>
  <c r="BZ95" i="80"/>
  <c r="BY95" i="80"/>
  <c r="BX95" i="80"/>
  <c r="BW95" i="80"/>
  <c r="BV95" i="80"/>
  <c r="BU95" i="80"/>
  <c r="BT95" i="80"/>
  <c r="BS95" i="80"/>
  <c r="BR95" i="80"/>
  <c r="BQ95" i="80"/>
  <c r="BP95" i="80"/>
  <c r="BO95" i="80"/>
  <c r="BN95" i="80"/>
  <c r="BM95" i="80"/>
  <c r="BL95" i="80"/>
  <c r="BK95" i="80"/>
  <c r="BJ95" i="80"/>
  <c r="BI95" i="80"/>
  <c r="BH95" i="80"/>
  <c r="BG95" i="80"/>
  <c r="BF95" i="80"/>
  <c r="BE95" i="80"/>
  <c r="BD95" i="80"/>
  <c r="BC95" i="80"/>
  <c r="BB95" i="80"/>
  <c r="BA95" i="80"/>
  <c r="AZ95" i="80"/>
  <c r="AY95" i="80"/>
  <c r="AX95" i="80"/>
  <c r="AW95" i="80"/>
  <c r="AV95" i="80"/>
  <c r="AU95" i="80"/>
  <c r="AT95" i="80"/>
  <c r="AS95" i="80"/>
  <c r="AR95" i="80"/>
  <c r="AQ95" i="80"/>
  <c r="AP95" i="80"/>
  <c r="AO95" i="80"/>
  <c r="AN95" i="80"/>
  <c r="AM95" i="80"/>
  <c r="CD94" i="80"/>
  <c r="CC94" i="80"/>
  <c r="CB94" i="80"/>
  <c r="CA94" i="80"/>
  <c r="BZ94" i="80"/>
  <c r="BY94" i="80"/>
  <c r="BX94" i="80"/>
  <c r="BW94" i="80"/>
  <c r="BV94" i="80"/>
  <c r="BU94" i="80"/>
  <c r="BT94" i="80"/>
  <c r="BS94" i="80"/>
  <c r="BR94" i="80"/>
  <c r="BQ94" i="80"/>
  <c r="BP94" i="80"/>
  <c r="BO94" i="80"/>
  <c r="BN94" i="80"/>
  <c r="BM94" i="80"/>
  <c r="BL94" i="80"/>
  <c r="BK94" i="80"/>
  <c r="BJ94" i="80"/>
  <c r="BI94" i="80"/>
  <c r="BH94" i="80"/>
  <c r="BG94" i="80"/>
  <c r="BF94" i="80"/>
  <c r="BE94" i="80"/>
  <c r="BD94" i="80"/>
  <c r="BC94" i="80"/>
  <c r="BB94" i="80"/>
  <c r="BA94" i="80"/>
  <c r="AZ94" i="80"/>
  <c r="AY94" i="80"/>
  <c r="AX94" i="80"/>
  <c r="AW94" i="80"/>
  <c r="AV94" i="80"/>
  <c r="AU94" i="80"/>
  <c r="AT94" i="80"/>
  <c r="AS94" i="80"/>
  <c r="AR94" i="80"/>
  <c r="AQ94" i="80"/>
  <c r="AP94" i="80"/>
  <c r="AO94" i="80"/>
  <c r="AN94" i="80"/>
  <c r="AM94" i="80"/>
  <c r="CD93" i="80"/>
  <c r="CC93" i="80"/>
  <c r="CB93" i="80"/>
  <c r="CA93" i="80"/>
  <c r="BZ93" i="80"/>
  <c r="BY93" i="80"/>
  <c r="BX93" i="80"/>
  <c r="BW93" i="80"/>
  <c r="BV93" i="80"/>
  <c r="BU93" i="80"/>
  <c r="BT93" i="80"/>
  <c r="BS93" i="80"/>
  <c r="BR93" i="80"/>
  <c r="BQ93" i="80"/>
  <c r="BP93" i="80"/>
  <c r="BO93" i="80"/>
  <c r="BN93" i="80"/>
  <c r="BM93" i="80"/>
  <c r="BL93" i="80"/>
  <c r="BK93" i="80"/>
  <c r="BJ93" i="80"/>
  <c r="BI93" i="80"/>
  <c r="BH93" i="80"/>
  <c r="BG93" i="80"/>
  <c r="BF93" i="80"/>
  <c r="BE93" i="80"/>
  <c r="BD93" i="80"/>
  <c r="BC93" i="80"/>
  <c r="BB93" i="80"/>
  <c r="BA93" i="80"/>
  <c r="AZ93" i="80"/>
  <c r="AY93" i="80"/>
  <c r="AX93" i="80"/>
  <c r="AW93" i="80"/>
  <c r="AV93" i="80"/>
  <c r="AU93" i="80"/>
  <c r="AT93" i="80"/>
  <c r="AS93" i="80"/>
  <c r="AR93" i="80"/>
  <c r="AQ93" i="80"/>
  <c r="AP93" i="80"/>
  <c r="AO93" i="80"/>
  <c r="AN93" i="80"/>
  <c r="AM93" i="80"/>
  <c r="CD92" i="80"/>
  <c r="CC92" i="80"/>
  <c r="CB92" i="80"/>
  <c r="CA92" i="80"/>
  <c r="BZ92" i="80"/>
  <c r="BY92" i="80"/>
  <c r="BX92" i="80"/>
  <c r="BW92" i="80"/>
  <c r="BV92" i="80"/>
  <c r="BU92" i="80"/>
  <c r="BT92" i="80"/>
  <c r="BS92" i="80"/>
  <c r="BR92" i="80"/>
  <c r="BQ92" i="80"/>
  <c r="BP92" i="80"/>
  <c r="BO92" i="80"/>
  <c r="BN92" i="80"/>
  <c r="BM92" i="80"/>
  <c r="BL92" i="80"/>
  <c r="BK92" i="80"/>
  <c r="BJ92" i="80"/>
  <c r="BI92" i="80"/>
  <c r="BH92" i="80"/>
  <c r="BG92" i="80"/>
  <c r="BF92" i="80"/>
  <c r="BE92" i="80"/>
  <c r="BD92" i="80"/>
  <c r="BC92" i="80"/>
  <c r="BB92" i="80"/>
  <c r="BA92" i="80"/>
  <c r="AZ92" i="80"/>
  <c r="AY92" i="80"/>
  <c r="AX92" i="80"/>
  <c r="AW92" i="80"/>
  <c r="AV92" i="80"/>
  <c r="AU92" i="80"/>
  <c r="AT92" i="80"/>
  <c r="AS92" i="80"/>
  <c r="AR92" i="80"/>
  <c r="AQ92" i="80"/>
  <c r="AP92" i="80"/>
  <c r="AO92" i="80"/>
  <c r="AN92" i="80"/>
  <c r="AM92" i="80"/>
  <c r="CD91" i="80"/>
  <c r="CC91" i="80"/>
  <c r="CB91" i="80"/>
  <c r="CA91" i="80"/>
  <c r="BZ91" i="80"/>
  <c r="BY91" i="80"/>
  <c r="BX91" i="80"/>
  <c r="BW91" i="80"/>
  <c r="BV91" i="80"/>
  <c r="BU91" i="80"/>
  <c r="BT91" i="80"/>
  <c r="BS91" i="80"/>
  <c r="BR91" i="80"/>
  <c r="BQ91" i="80"/>
  <c r="BP91" i="80"/>
  <c r="BO91" i="80"/>
  <c r="BN91" i="80"/>
  <c r="BM91" i="80"/>
  <c r="BL91" i="80"/>
  <c r="BK91" i="80"/>
  <c r="BJ91" i="80"/>
  <c r="BI91" i="80"/>
  <c r="BH91" i="80"/>
  <c r="BG91" i="80"/>
  <c r="BF91" i="80"/>
  <c r="BE91" i="80"/>
  <c r="BD91" i="80"/>
  <c r="BC91" i="80"/>
  <c r="BB91" i="80"/>
  <c r="BA91" i="80"/>
  <c r="AZ91" i="80"/>
  <c r="AY91" i="80"/>
  <c r="AX91" i="80"/>
  <c r="AW91" i="80"/>
  <c r="AV91" i="80"/>
  <c r="AU91" i="80"/>
  <c r="AT91" i="80"/>
  <c r="AS91" i="80"/>
  <c r="AR91" i="80"/>
  <c r="AQ91" i="80"/>
  <c r="AP91" i="80"/>
  <c r="AO91" i="80"/>
  <c r="AN91" i="80"/>
  <c r="AM91" i="80"/>
  <c r="CD90" i="80"/>
  <c r="CC90" i="80"/>
  <c r="CB90" i="80"/>
  <c r="CA90" i="80"/>
  <c r="BZ90" i="80"/>
  <c r="BY90" i="80"/>
  <c r="BX90" i="80"/>
  <c r="BW90" i="80"/>
  <c r="BV90" i="80"/>
  <c r="BU90" i="80"/>
  <c r="BT90" i="80"/>
  <c r="BS90" i="80"/>
  <c r="BR90" i="80"/>
  <c r="BQ90" i="80"/>
  <c r="BP90" i="80"/>
  <c r="BO90" i="80"/>
  <c r="BN90" i="80"/>
  <c r="BM90" i="80"/>
  <c r="BL90" i="80"/>
  <c r="BK90" i="80"/>
  <c r="BJ90" i="80"/>
  <c r="BI90" i="80"/>
  <c r="BH90" i="80"/>
  <c r="BG90" i="80"/>
  <c r="BF90" i="80"/>
  <c r="BE90" i="80"/>
  <c r="BD90" i="80"/>
  <c r="BC90" i="80"/>
  <c r="BB90" i="80"/>
  <c r="BA90" i="80"/>
  <c r="AZ90" i="80"/>
  <c r="AY90" i="80"/>
  <c r="AX90" i="80"/>
  <c r="AW90" i="80"/>
  <c r="AV90" i="80"/>
  <c r="AU90" i="80"/>
  <c r="AT90" i="80"/>
  <c r="AS90" i="80"/>
  <c r="AR90" i="80"/>
  <c r="AQ90" i="80"/>
  <c r="AP90" i="80"/>
  <c r="AO90" i="80"/>
  <c r="AN90" i="80"/>
  <c r="AM90" i="80"/>
  <c r="CD89" i="80"/>
  <c r="CC89" i="80"/>
  <c r="CB89" i="80"/>
  <c r="CA89" i="80"/>
  <c r="BZ89" i="80"/>
  <c r="BY89" i="80"/>
  <c r="BX89" i="80"/>
  <c r="BW89" i="80"/>
  <c r="BV89" i="80"/>
  <c r="BU89" i="80"/>
  <c r="BT89" i="80"/>
  <c r="BS89" i="80"/>
  <c r="BR89" i="80"/>
  <c r="BQ89" i="80"/>
  <c r="BP89" i="80"/>
  <c r="BO89" i="80"/>
  <c r="BN89" i="80"/>
  <c r="BM89" i="80"/>
  <c r="BL89" i="80"/>
  <c r="BK89" i="80"/>
  <c r="BJ89" i="80"/>
  <c r="BI89" i="80"/>
  <c r="BH89" i="80"/>
  <c r="BG89" i="80"/>
  <c r="BF89" i="80"/>
  <c r="BE89" i="80"/>
  <c r="BD89" i="80"/>
  <c r="BC89" i="80"/>
  <c r="BB89" i="80"/>
  <c r="BA89" i="80"/>
  <c r="AZ89" i="80"/>
  <c r="AY89" i="80"/>
  <c r="AX89" i="80"/>
  <c r="AW89" i="80"/>
  <c r="AV89" i="80"/>
  <c r="AU89" i="80"/>
  <c r="AT89" i="80"/>
  <c r="AS89" i="80"/>
  <c r="AR89" i="80"/>
  <c r="AQ89" i="80"/>
  <c r="AP89" i="80"/>
  <c r="AO89" i="80"/>
  <c r="AN89" i="80"/>
  <c r="AM89" i="80"/>
  <c r="CD88" i="80"/>
  <c r="CC88" i="80"/>
  <c r="CB88" i="80"/>
  <c r="CA88" i="80"/>
  <c r="BZ88" i="80"/>
  <c r="BY88" i="80"/>
  <c r="BX88" i="80"/>
  <c r="BW88" i="80"/>
  <c r="BV88" i="80"/>
  <c r="BU88" i="80"/>
  <c r="BT88" i="80"/>
  <c r="BS88" i="80"/>
  <c r="BR88" i="80"/>
  <c r="BQ88" i="80"/>
  <c r="BP88" i="80"/>
  <c r="BO88" i="80"/>
  <c r="BN88" i="80"/>
  <c r="BM88" i="80"/>
  <c r="BL88" i="80"/>
  <c r="BK88" i="80"/>
  <c r="BJ88" i="80"/>
  <c r="BI88" i="80"/>
  <c r="BH88" i="80"/>
  <c r="BG88" i="80"/>
  <c r="BF88" i="80"/>
  <c r="BE88" i="80"/>
  <c r="BD88" i="80"/>
  <c r="BC88" i="80"/>
  <c r="BB88" i="80"/>
  <c r="BA88" i="80"/>
  <c r="AZ88" i="80"/>
  <c r="AY88" i="80"/>
  <c r="AX88" i="80"/>
  <c r="AW88" i="80"/>
  <c r="AV88" i="80"/>
  <c r="AU88" i="80"/>
  <c r="AT88" i="80"/>
  <c r="AS88" i="80"/>
  <c r="AR88" i="80"/>
  <c r="AQ88" i="80"/>
  <c r="AP88" i="80"/>
  <c r="AO88" i="80"/>
  <c r="AN88" i="80"/>
  <c r="AM88" i="80"/>
  <c r="CD87" i="80"/>
  <c r="CC87" i="80"/>
  <c r="CB87" i="80"/>
  <c r="CA87" i="80"/>
  <c r="BZ87" i="80"/>
  <c r="BY87" i="80"/>
  <c r="BX87" i="80"/>
  <c r="BW87" i="80"/>
  <c r="BV87" i="80"/>
  <c r="BU87" i="80"/>
  <c r="BT87" i="80"/>
  <c r="BS87" i="80"/>
  <c r="BR87" i="80"/>
  <c r="BQ87" i="80"/>
  <c r="BP87" i="80"/>
  <c r="BO87" i="80"/>
  <c r="BN87" i="80"/>
  <c r="BM87" i="80"/>
  <c r="BL87" i="80"/>
  <c r="BK87" i="80"/>
  <c r="BJ87" i="80"/>
  <c r="BI87" i="80"/>
  <c r="BH87" i="80"/>
  <c r="BG87" i="80"/>
  <c r="BF87" i="80"/>
  <c r="BE87" i="80"/>
  <c r="BD87" i="80"/>
  <c r="BC87" i="80"/>
  <c r="BB87" i="80"/>
  <c r="BA87" i="80"/>
  <c r="AZ87" i="80"/>
  <c r="AY87" i="80"/>
  <c r="AX87" i="80"/>
  <c r="AW87" i="80"/>
  <c r="AV87" i="80"/>
  <c r="AU87" i="80"/>
  <c r="AT87" i="80"/>
  <c r="AS87" i="80"/>
  <c r="AR87" i="80"/>
  <c r="AQ87" i="80"/>
  <c r="AP87" i="80"/>
  <c r="AO87" i="80"/>
  <c r="AN87" i="80"/>
  <c r="AM87" i="80"/>
  <c r="CD86" i="80"/>
  <c r="CC86" i="80"/>
  <c r="CB86" i="80"/>
  <c r="CA86" i="80"/>
  <c r="BZ86" i="80"/>
  <c r="BY86" i="80"/>
  <c r="BX86" i="80"/>
  <c r="BW86" i="80"/>
  <c r="BV86" i="80"/>
  <c r="BU86" i="80"/>
  <c r="BT86" i="80"/>
  <c r="BS86" i="80"/>
  <c r="BR86" i="80"/>
  <c r="BQ86" i="80"/>
  <c r="BP86" i="80"/>
  <c r="BO86" i="80"/>
  <c r="BN86" i="80"/>
  <c r="BM86" i="80"/>
  <c r="BL86" i="80"/>
  <c r="BK86" i="80"/>
  <c r="BJ86" i="80"/>
  <c r="BI86" i="80"/>
  <c r="BH86" i="80"/>
  <c r="BG86" i="80"/>
  <c r="BF86" i="80"/>
  <c r="BE86" i="80"/>
  <c r="BD86" i="80"/>
  <c r="BC86" i="80"/>
  <c r="BB86" i="80"/>
  <c r="BA86" i="80"/>
  <c r="AZ86" i="80"/>
  <c r="AY86" i="80"/>
  <c r="AX86" i="80"/>
  <c r="AW86" i="80"/>
  <c r="AV86" i="80"/>
  <c r="AU86" i="80"/>
  <c r="AT86" i="80"/>
  <c r="AS86" i="80"/>
  <c r="AR86" i="80"/>
  <c r="AQ86" i="80"/>
  <c r="AP86" i="80"/>
  <c r="AO86" i="80"/>
  <c r="AN86" i="80"/>
  <c r="AM86" i="80"/>
  <c r="CD85" i="80"/>
  <c r="CC85" i="80"/>
  <c r="CB85" i="80"/>
  <c r="CA85" i="80"/>
  <c r="BZ85" i="80"/>
  <c r="BY85" i="80"/>
  <c r="BX85" i="80"/>
  <c r="BW85" i="80"/>
  <c r="BV85" i="80"/>
  <c r="BU85" i="80"/>
  <c r="BT85" i="80"/>
  <c r="BS85" i="80"/>
  <c r="BR85" i="80"/>
  <c r="BQ85" i="80"/>
  <c r="BP85" i="80"/>
  <c r="BO85" i="80"/>
  <c r="BN85" i="80"/>
  <c r="BM85" i="80"/>
  <c r="BL85" i="80"/>
  <c r="BK85" i="80"/>
  <c r="BJ85" i="80"/>
  <c r="BI85" i="80"/>
  <c r="BH85" i="80"/>
  <c r="BG85" i="80"/>
  <c r="BF85" i="80"/>
  <c r="BE85" i="80"/>
  <c r="BD85" i="80"/>
  <c r="BC85" i="80"/>
  <c r="BB85" i="80"/>
  <c r="BA85" i="80"/>
  <c r="AZ85" i="80"/>
  <c r="AY85" i="80"/>
  <c r="AX85" i="80"/>
  <c r="AW85" i="80"/>
  <c r="AV85" i="80"/>
  <c r="AU85" i="80"/>
  <c r="AT85" i="80"/>
  <c r="AS85" i="80"/>
  <c r="AR85" i="80"/>
  <c r="AQ85" i="80"/>
  <c r="AP85" i="80"/>
  <c r="AO85" i="80"/>
  <c r="AN85" i="80"/>
  <c r="AM85" i="80"/>
  <c r="CD84" i="80"/>
  <c r="CC84" i="80"/>
  <c r="CB84" i="80"/>
  <c r="CA84" i="80"/>
  <c r="BZ84" i="80"/>
  <c r="BY84" i="80"/>
  <c r="BX84" i="80"/>
  <c r="BW84" i="80"/>
  <c r="BV84" i="80"/>
  <c r="BU84" i="80"/>
  <c r="BT84" i="80"/>
  <c r="BS84" i="80"/>
  <c r="BR84" i="80"/>
  <c r="BQ84" i="80"/>
  <c r="BP84" i="80"/>
  <c r="BO84" i="80"/>
  <c r="BN84" i="80"/>
  <c r="BM84" i="80"/>
  <c r="BL84" i="80"/>
  <c r="BK84" i="80"/>
  <c r="BJ84" i="80"/>
  <c r="BI84" i="80"/>
  <c r="BH84" i="80"/>
  <c r="BG84" i="80"/>
  <c r="BF84" i="80"/>
  <c r="BE84" i="80"/>
  <c r="BD84" i="80"/>
  <c r="BC84" i="80"/>
  <c r="BB84" i="80"/>
  <c r="BA84" i="80"/>
  <c r="AZ84" i="80"/>
  <c r="AY84" i="80"/>
  <c r="AX84" i="80"/>
  <c r="AW84" i="80"/>
  <c r="AV84" i="80"/>
  <c r="AU84" i="80"/>
  <c r="AT84" i="80"/>
  <c r="AS84" i="80"/>
  <c r="AR84" i="80"/>
  <c r="AQ84" i="80"/>
  <c r="AP84" i="80"/>
  <c r="AO84" i="80"/>
  <c r="AN84" i="80"/>
  <c r="AM84" i="80"/>
  <c r="CD83" i="80"/>
  <c r="CC83" i="80"/>
  <c r="CB83" i="80"/>
  <c r="CA83" i="80"/>
  <c r="BZ83" i="80"/>
  <c r="BY83" i="80"/>
  <c r="BX83" i="80"/>
  <c r="BW83" i="80"/>
  <c r="BV83" i="80"/>
  <c r="BU83" i="80"/>
  <c r="BT83" i="80"/>
  <c r="BS83" i="80"/>
  <c r="BR83" i="80"/>
  <c r="BQ83" i="80"/>
  <c r="BP83" i="80"/>
  <c r="BO83" i="80"/>
  <c r="BN83" i="80"/>
  <c r="BM83" i="80"/>
  <c r="BL83" i="80"/>
  <c r="BK83" i="80"/>
  <c r="BJ83" i="80"/>
  <c r="BI83" i="80"/>
  <c r="BH83" i="80"/>
  <c r="BG83" i="80"/>
  <c r="BF83" i="80"/>
  <c r="BE83" i="80"/>
  <c r="BD83" i="80"/>
  <c r="BC83" i="80"/>
  <c r="BB83" i="80"/>
  <c r="BA83" i="80"/>
  <c r="AZ83" i="80"/>
  <c r="AY83" i="80"/>
  <c r="AX83" i="80"/>
  <c r="AW83" i="80"/>
  <c r="AV83" i="80"/>
  <c r="AU83" i="80"/>
  <c r="AT83" i="80"/>
  <c r="AS83" i="80"/>
  <c r="AR83" i="80"/>
  <c r="AQ83" i="80"/>
  <c r="AP83" i="80"/>
  <c r="AO83" i="80"/>
  <c r="AN83" i="80"/>
  <c r="AM83" i="80"/>
  <c r="CD82" i="80"/>
  <c r="CC82" i="80"/>
  <c r="CB82" i="80"/>
  <c r="CA82" i="80"/>
  <c r="BZ82" i="80"/>
  <c r="BY82" i="80"/>
  <c r="BX82" i="80"/>
  <c r="BW82" i="80"/>
  <c r="BV82" i="80"/>
  <c r="BU82" i="80"/>
  <c r="BT82" i="80"/>
  <c r="BS82" i="80"/>
  <c r="BR82" i="80"/>
  <c r="BQ82" i="80"/>
  <c r="BP82" i="80"/>
  <c r="BO82" i="80"/>
  <c r="BN82" i="80"/>
  <c r="BM82" i="80"/>
  <c r="BL82" i="80"/>
  <c r="BK82" i="80"/>
  <c r="BJ82" i="80"/>
  <c r="BI82" i="80"/>
  <c r="BH82" i="80"/>
  <c r="BG82" i="80"/>
  <c r="BF82" i="80"/>
  <c r="BE82" i="80"/>
  <c r="BD82" i="80"/>
  <c r="BC82" i="80"/>
  <c r="BB82" i="80"/>
  <c r="BA82" i="80"/>
  <c r="AZ82" i="80"/>
  <c r="AY82" i="80"/>
  <c r="AX82" i="80"/>
  <c r="AW82" i="80"/>
  <c r="AV82" i="80"/>
  <c r="AU82" i="80"/>
  <c r="AT82" i="80"/>
  <c r="AS82" i="80"/>
  <c r="AR82" i="80"/>
  <c r="AQ82" i="80"/>
  <c r="AP82" i="80"/>
  <c r="AO82" i="80"/>
  <c r="AN82" i="80"/>
  <c r="AM82" i="80"/>
  <c r="CD81" i="80"/>
  <c r="CC81" i="80"/>
  <c r="CB81" i="80"/>
  <c r="CA81" i="80"/>
  <c r="BZ81" i="80"/>
  <c r="BY81" i="80"/>
  <c r="BX81" i="80"/>
  <c r="BW81" i="80"/>
  <c r="BV81" i="80"/>
  <c r="BU81" i="80"/>
  <c r="BT81" i="80"/>
  <c r="BS81" i="80"/>
  <c r="BR81" i="80"/>
  <c r="BQ81" i="80"/>
  <c r="BP81" i="80"/>
  <c r="BO81" i="80"/>
  <c r="BN81" i="80"/>
  <c r="BM81" i="80"/>
  <c r="BL81" i="80"/>
  <c r="BK81" i="80"/>
  <c r="BJ81" i="80"/>
  <c r="BI81" i="80"/>
  <c r="BH81" i="80"/>
  <c r="BG81" i="80"/>
  <c r="BF81" i="80"/>
  <c r="BE81" i="80"/>
  <c r="BD81" i="80"/>
  <c r="BC81" i="80"/>
  <c r="BB81" i="80"/>
  <c r="BA81" i="80"/>
  <c r="AZ81" i="80"/>
  <c r="AY81" i="80"/>
  <c r="AX81" i="80"/>
  <c r="AW81" i="80"/>
  <c r="AV81" i="80"/>
  <c r="AU81" i="80"/>
  <c r="AT81" i="80"/>
  <c r="AS81" i="80"/>
  <c r="AR81" i="80"/>
  <c r="AQ81" i="80"/>
  <c r="AP81" i="80"/>
  <c r="AO81" i="80"/>
  <c r="AN81" i="80"/>
  <c r="AM81" i="80"/>
  <c r="CD80" i="80"/>
  <c r="CC80" i="80"/>
  <c r="CB80" i="80"/>
  <c r="CA80" i="80"/>
  <c r="BZ80" i="80"/>
  <c r="BY80" i="80"/>
  <c r="BX80" i="80"/>
  <c r="BW80" i="80"/>
  <c r="BV80" i="80"/>
  <c r="BU80" i="80"/>
  <c r="BT80" i="80"/>
  <c r="BS80" i="80"/>
  <c r="BR80" i="80"/>
  <c r="BQ80" i="80"/>
  <c r="BP80" i="80"/>
  <c r="BO80" i="80"/>
  <c r="BN80" i="80"/>
  <c r="BM80" i="80"/>
  <c r="BL80" i="80"/>
  <c r="BK80" i="80"/>
  <c r="BJ80" i="80"/>
  <c r="BI80" i="80"/>
  <c r="BH80" i="80"/>
  <c r="BG80" i="80"/>
  <c r="BF80" i="80"/>
  <c r="BE80" i="80"/>
  <c r="BD80" i="80"/>
  <c r="BC80" i="80"/>
  <c r="BB80" i="80"/>
  <c r="BA80" i="80"/>
  <c r="AZ80" i="80"/>
  <c r="AY80" i="80"/>
  <c r="AX80" i="80"/>
  <c r="AW80" i="80"/>
  <c r="AV80" i="80"/>
  <c r="AU80" i="80"/>
  <c r="AT80" i="80"/>
  <c r="AS80" i="80"/>
  <c r="AR80" i="80"/>
  <c r="AQ80" i="80"/>
  <c r="AP80" i="80"/>
  <c r="AO80" i="80"/>
  <c r="AN80" i="80"/>
  <c r="AM80" i="80"/>
  <c r="CD79" i="80"/>
  <c r="CC79" i="80"/>
  <c r="CB79" i="80"/>
  <c r="CA79" i="80"/>
  <c r="BZ79" i="80"/>
  <c r="BY79" i="80"/>
  <c r="BX79" i="80"/>
  <c r="BW79" i="80"/>
  <c r="BV79" i="80"/>
  <c r="BU79" i="80"/>
  <c r="BT79" i="80"/>
  <c r="BS79" i="80"/>
  <c r="BR79" i="80"/>
  <c r="BQ79" i="80"/>
  <c r="BP79" i="80"/>
  <c r="BO79" i="80"/>
  <c r="BN79" i="80"/>
  <c r="BM79" i="80"/>
  <c r="BL79" i="80"/>
  <c r="BK79" i="80"/>
  <c r="BJ79" i="80"/>
  <c r="BI79" i="80"/>
  <c r="BH79" i="80"/>
  <c r="BG79" i="80"/>
  <c r="BF79" i="80"/>
  <c r="BE79" i="80"/>
  <c r="BD79" i="80"/>
  <c r="BC79" i="80"/>
  <c r="BB79" i="80"/>
  <c r="BA79" i="80"/>
  <c r="AZ79" i="80"/>
  <c r="AY79" i="80"/>
  <c r="AX79" i="80"/>
  <c r="AW79" i="80"/>
  <c r="AV79" i="80"/>
  <c r="AU79" i="80"/>
  <c r="AT79" i="80"/>
  <c r="AS79" i="80"/>
  <c r="AR79" i="80"/>
  <c r="AQ79" i="80"/>
  <c r="AP79" i="80"/>
  <c r="AO79" i="80"/>
  <c r="AN79" i="80"/>
  <c r="AM79" i="80"/>
  <c r="CD78" i="80"/>
  <c r="CC78" i="80"/>
  <c r="CB78" i="80"/>
  <c r="CA78" i="80"/>
  <c r="BZ78" i="80"/>
  <c r="BY78" i="80"/>
  <c r="BX78" i="80"/>
  <c r="BW78" i="80"/>
  <c r="BV78" i="80"/>
  <c r="BU78" i="80"/>
  <c r="BT78" i="80"/>
  <c r="BS78" i="80"/>
  <c r="BR78" i="80"/>
  <c r="BQ78" i="80"/>
  <c r="BP78" i="80"/>
  <c r="BO78" i="80"/>
  <c r="BN78" i="80"/>
  <c r="BM78" i="80"/>
  <c r="BL78" i="80"/>
  <c r="BK78" i="80"/>
  <c r="BJ78" i="80"/>
  <c r="BI78" i="80"/>
  <c r="BH78" i="80"/>
  <c r="BG78" i="80"/>
  <c r="BF78" i="80"/>
  <c r="BE78" i="80"/>
  <c r="BD78" i="80"/>
  <c r="BC78" i="80"/>
  <c r="BB78" i="80"/>
  <c r="BA78" i="80"/>
  <c r="AZ78" i="80"/>
  <c r="AY78" i="80"/>
  <c r="AX78" i="80"/>
  <c r="AW78" i="80"/>
  <c r="AV78" i="80"/>
  <c r="AU78" i="80"/>
  <c r="AT78" i="80"/>
  <c r="AS78" i="80"/>
  <c r="AR78" i="80"/>
  <c r="AQ78" i="80"/>
  <c r="AP78" i="80"/>
  <c r="AO78" i="80"/>
  <c r="AN78" i="80"/>
  <c r="AM78" i="80"/>
  <c r="CD77" i="80"/>
  <c r="CC77" i="80"/>
  <c r="CB77" i="80"/>
  <c r="CA77" i="80"/>
  <c r="BZ77" i="80"/>
  <c r="BY77" i="80"/>
  <c r="BX77" i="80"/>
  <c r="BW77" i="80"/>
  <c r="BV77" i="80"/>
  <c r="BU77" i="80"/>
  <c r="BT77" i="80"/>
  <c r="BS77" i="80"/>
  <c r="BR77" i="80"/>
  <c r="BQ77" i="80"/>
  <c r="BP77" i="80"/>
  <c r="BO77" i="80"/>
  <c r="BN77" i="80"/>
  <c r="BM77" i="80"/>
  <c r="BL77" i="80"/>
  <c r="BK77" i="80"/>
  <c r="BJ77" i="80"/>
  <c r="BI77" i="80"/>
  <c r="BH77" i="80"/>
  <c r="BG77" i="80"/>
  <c r="BF77" i="80"/>
  <c r="BE77" i="80"/>
  <c r="BD77" i="80"/>
  <c r="BC77" i="80"/>
  <c r="BB77" i="80"/>
  <c r="BA77" i="80"/>
  <c r="AZ77" i="80"/>
  <c r="AY77" i="80"/>
  <c r="AX77" i="80"/>
  <c r="AW77" i="80"/>
  <c r="AV77" i="80"/>
  <c r="AU77" i="80"/>
  <c r="AT77" i="80"/>
  <c r="AS77" i="80"/>
  <c r="AR77" i="80"/>
  <c r="AQ77" i="80"/>
  <c r="AP77" i="80"/>
  <c r="AO77" i="80"/>
  <c r="AN77" i="80"/>
  <c r="AM77" i="80"/>
  <c r="CD76" i="80"/>
  <c r="CC76" i="80"/>
  <c r="CB76" i="80"/>
  <c r="CA76" i="80"/>
  <c r="BZ76" i="80"/>
  <c r="BY76" i="80"/>
  <c r="BX76" i="80"/>
  <c r="BW76" i="80"/>
  <c r="BV76" i="80"/>
  <c r="BU76" i="80"/>
  <c r="BT76" i="80"/>
  <c r="BS76" i="80"/>
  <c r="BR76" i="80"/>
  <c r="BQ76" i="80"/>
  <c r="BP76" i="80"/>
  <c r="BO76" i="80"/>
  <c r="BN76" i="80"/>
  <c r="BM76" i="80"/>
  <c r="BL76" i="80"/>
  <c r="BK76" i="80"/>
  <c r="BJ76" i="80"/>
  <c r="BI76" i="80"/>
  <c r="BH76" i="80"/>
  <c r="BG76" i="80"/>
  <c r="BF76" i="80"/>
  <c r="BE76" i="80"/>
  <c r="BD76" i="80"/>
  <c r="BC76" i="80"/>
  <c r="BB76" i="80"/>
  <c r="BA76" i="80"/>
  <c r="AZ76" i="80"/>
  <c r="AY76" i="80"/>
  <c r="AX76" i="80"/>
  <c r="AW76" i="80"/>
  <c r="AV76" i="80"/>
  <c r="AU76" i="80"/>
  <c r="AT76" i="80"/>
  <c r="AS76" i="80"/>
  <c r="AR76" i="80"/>
  <c r="AQ76" i="80"/>
  <c r="AP76" i="80"/>
  <c r="AO76" i="80"/>
  <c r="AN76" i="80"/>
  <c r="AM76" i="80"/>
  <c r="CD75" i="80"/>
  <c r="CC75" i="80"/>
  <c r="CB75" i="80"/>
  <c r="CA75" i="80"/>
  <c r="BZ75" i="80"/>
  <c r="BY75" i="80"/>
  <c r="BX75" i="80"/>
  <c r="BW75" i="80"/>
  <c r="BV75" i="80"/>
  <c r="BU75" i="80"/>
  <c r="BT75" i="80"/>
  <c r="BS75" i="80"/>
  <c r="BR75" i="80"/>
  <c r="BQ75" i="80"/>
  <c r="BP75" i="80"/>
  <c r="BO75" i="80"/>
  <c r="BN75" i="80"/>
  <c r="BM75" i="80"/>
  <c r="BL75" i="80"/>
  <c r="BK75" i="80"/>
  <c r="BJ75" i="80"/>
  <c r="BI75" i="80"/>
  <c r="BH75" i="80"/>
  <c r="BG75" i="80"/>
  <c r="BF75" i="80"/>
  <c r="BE75" i="80"/>
  <c r="BD75" i="80"/>
  <c r="BC75" i="80"/>
  <c r="BB75" i="80"/>
  <c r="BA75" i="80"/>
  <c r="AZ75" i="80"/>
  <c r="AY75" i="80"/>
  <c r="AX75" i="80"/>
  <c r="AW75" i="80"/>
  <c r="AV75" i="80"/>
  <c r="AU75" i="80"/>
  <c r="AT75" i="80"/>
  <c r="AS75" i="80"/>
  <c r="AR75" i="80"/>
  <c r="AQ75" i="80"/>
  <c r="AP75" i="80"/>
  <c r="AO75" i="80"/>
  <c r="AN75" i="80"/>
  <c r="AM75" i="80"/>
  <c r="CD74" i="80"/>
  <c r="CC74" i="80"/>
  <c r="CB74" i="80"/>
  <c r="CA74" i="80"/>
  <c r="BZ74" i="80"/>
  <c r="BY74" i="80"/>
  <c r="BX74" i="80"/>
  <c r="BW74" i="80"/>
  <c r="BV74" i="80"/>
  <c r="BU74" i="80"/>
  <c r="BT74" i="80"/>
  <c r="BS74" i="80"/>
  <c r="BR74" i="80"/>
  <c r="BQ74" i="80"/>
  <c r="BP74" i="80"/>
  <c r="BO74" i="80"/>
  <c r="BN74" i="80"/>
  <c r="BM74" i="80"/>
  <c r="BL74" i="80"/>
  <c r="BK74" i="80"/>
  <c r="BJ74" i="80"/>
  <c r="BI74" i="80"/>
  <c r="BH74" i="80"/>
  <c r="BG74" i="80"/>
  <c r="BF74" i="80"/>
  <c r="BE74" i="80"/>
  <c r="BD74" i="80"/>
  <c r="BC74" i="80"/>
  <c r="BB74" i="80"/>
  <c r="BA74" i="80"/>
  <c r="AZ74" i="80"/>
  <c r="AY74" i="80"/>
  <c r="AX74" i="80"/>
  <c r="AW74" i="80"/>
  <c r="AV74" i="80"/>
  <c r="AU74" i="80"/>
  <c r="AT74" i="80"/>
  <c r="AS74" i="80"/>
  <c r="AR74" i="80"/>
  <c r="AQ74" i="80"/>
  <c r="AP74" i="80"/>
  <c r="AO74" i="80"/>
  <c r="AN74" i="80"/>
  <c r="AM74" i="80"/>
  <c r="CD73" i="80"/>
  <c r="CC73" i="80"/>
  <c r="CB73" i="80"/>
  <c r="CA73" i="80"/>
  <c r="BZ73" i="80"/>
  <c r="BY73" i="80"/>
  <c r="BX73" i="80"/>
  <c r="BW73" i="80"/>
  <c r="BV73" i="80"/>
  <c r="BU73" i="80"/>
  <c r="BT73" i="80"/>
  <c r="BS73" i="80"/>
  <c r="BR73" i="80"/>
  <c r="BQ73" i="80"/>
  <c r="BP73" i="80"/>
  <c r="BO73" i="80"/>
  <c r="BN73" i="80"/>
  <c r="BM73" i="80"/>
  <c r="BL73" i="80"/>
  <c r="BK73" i="80"/>
  <c r="BJ73" i="80"/>
  <c r="BI73" i="80"/>
  <c r="BH73" i="80"/>
  <c r="BG73" i="80"/>
  <c r="BF73" i="80"/>
  <c r="BE73" i="80"/>
  <c r="BD73" i="80"/>
  <c r="BC73" i="80"/>
  <c r="BB73" i="80"/>
  <c r="BA73" i="80"/>
  <c r="AZ73" i="80"/>
  <c r="AY73" i="80"/>
  <c r="AX73" i="80"/>
  <c r="AW73" i="80"/>
  <c r="AV73" i="80"/>
  <c r="AU73" i="80"/>
  <c r="AT73" i="80"/>
  <c r="AS73" i="80"/>
  <c r="AR73" i="80"/>
  <c r="AQ73" i="80"/>
  <c r="AP73" i="80"/>
  <c r="AO73" i="80"/>
  <c r="AN73" i="80"/>
  <c r="AM73" i="80"/>
  <c r="CD72" i="80"/>
  <c r="CC72" i="80"/>
  <c r="CB72" i="80"/>
  <c r="CA72" i="80"/>
  <c r="BZ72" i="80"/>
  <c r="BY72" i="80"/>
  <c r="BX72" i="80"/>
  <c r="BW72" i="80"/>
  <c r="BV72" i="80"/>
  <c r="BU72" i="80"/>
  <c r="BT72" i="80"/>
  <c r="BS72" i="80"/>
  <c r="BR72" i="80"/>
  <c r="BQ72" i="80"/>
  <c r="BP72" i="80"/>
  <c r="BO72" i="80"/>
  <c r="BN72" i="80"/>
  <c r="BM72" i="80"/>
  <c r="BL72" i="80"/>
  <c r="BK72" i="80"/>
  <c r="BJ72" i="80"/>
  <c r="BI72" i="80"/>
  <c r="BH72" i="80"/>
  <c r="BG72" i="80"/>
  <c r="BF72" i="80"/>
  <c r="BE72" i="80"/>
  <c r="BD72" i="80"/>
  <c r="BC72" i="80"/>
  <c r="BB72" i="80"/>
  <c r="BA72" i="80"/>
  <c r="AZ72" i="80"/>
  <c r="AY72" i="80"/>
  <c r="AX72" i="80"/>
  <c r="AW72" i="80"/>
  <c r="AV72" i="80"/>
  <c r="AU72" i="80"/>
  <c r="AT72" i="80"/>
  <c r="AS72" i="80"/>
  <c r="AR72" i="80"/>
  <c r="AQ72" i="80"/>
  <c r="AP72" i="80"/>
  <c r="AO72" i="80"/>
  <c r="AN72" i="80"/>
  <c r="AM72" i="80"/>
  <c r="CD71" i="80"/>
  <c r="CC71" i="80"/>
  <c r="CB71" i="80"/>
  <c r="CA71" i="80"/>
  <c r="BZ71" i="80"/>
  <c r="BY71" i="80"/>
  <c r="BX71" i="80"/>
  <c r="BW71" i="80"/>
  <c r="BV71" i="80"/>
  <c r="BU71" i="80"/>
  <c r="BT71" i="80"/>
  <c r="BS71" i="80"/>
  <c r="BR71" i="80"/>
  <c r="BQ71" i="80"/>
  <c r="BP71" i="80"/>
  <c r="BO71" i="80"/>
  <c r="BN71" i="80"/>
  <c r="BM71" i="80"/>
  <c r="BL71" i="80"/>
  <c r="BK71" i="80"/>
  <c r="BJ71" i="80"/>
  <c r="BI71" i="80"/>
  <c r="BH71" i="80"/>
  <c r="BG71" i="80"/>
  <c r="BF71" i="80"/>
  <c r="BE71" i="80"/>
  <c r="BD71" i="80"/>
  <c r="BC71" i="80"/>
  <c r="BB71" i="80"/>
  <c r="BA71" i="80"/>
  <c r="AZ71" i="80"/>
  <c r="AY71" i="80"/>
  <c r="AX71" i="80"/>
  <c r="AW71" i="80"/>
  <c r="AV71" i="80"/>
  <c r="AU71" i="80"/>
  <c r="AT71" i="80"/>
  <c r="AS71" i="80"/>
  <c r="AR71" i="80"/>
  <c r="AQ71" i="80"/>
  <c r="AP71" i="80"/>
  <c r="AO71" i="80"/>
  <c r="AN71" i="80"/>
  <c r="AM71" i="80"/>
  <c r="CD70" i="80"/>
  <c r="CC70" i="80"/>
  <c r="CB70" i="80"/>
  <c r="CA70" i="80"/>
  <c r="BZ70" i="80"/>
  <c r="BY70" i="80"/>
  <c r="BX70" i="80"/>
  <c r="BW70" i="80"/>
  <c r="BV70" i="80"/>
  <c r="BU70" i="80"/>
  <c r="BT70" i="80"/>
  <c r="BS70" i="80"/>
  <c r="BR70" i="80"/>
  <c r="BQ70" i="80"/>
  <c r="BP70" i="80"/>
  <c r="BO70" i="80"/>
  <c r="BN70" i="80"/>
  <c r="BM70" i="80"/>
  <c r="BL70" i="80"/>
  <c r="BK70" i="80"/>
  <c r="BJ70" i="80"/>
  <c r="BI70" i="80"/>
  <c r="BH70" i="80"/>
  <c r="BG70" i="80"/>
  <c r="BF70" i="80"/>
  <c r="BE70" i="80"/>
  <c r="BD70" i="80"/>
  <c r="BC70" i="80"/>
  <c r="BB70" i="80"/>
  <c r="BA70" i="80"/>
  <c r="AZ70" i="80"/>
  <c r="AY70" i="80"/>
  <c r="AX70" i="80"/>
  <c r="AW70" i="80"/>
  <c r="AV70" i="80"/>
  <c r="AU70" i="80"/>
  <c r="AT70" i="80"/>
  <c r="AS70" i="80"/>
  <c r="AR70" i="80"/>
  <c r="AQ70" i="80"/>
  <c r="AP70" i="80"/>
  <c r="AO70" i="80"/>
  <c r="AN70" i="80"/>
  <c r="AM70" i="80"/>
  <c r="CD69" i="80"/>
  <c r="CC69" i="80"/>
  <c r="CB69" i="80"/>
  <c r="CA69" i="80"/>
  <c r="BZ69" i="80"/>
  <c r="BY69" i="80"/>
  <c r="BX69" i="80"/>
  <c r="BW69" i="80"/>
  <c r="BV69" i="80"/>
  <c r="BU69" i="80"/>
  <c r="BT69" i="80"/>
  <c r="BS69" i="80"/>
  <c r="BR69" i="80"/>
  <c r="BQ69" i="80"/>
  <c r="BP69" i="80"/>
  <c r="BO69" i="80"/>
  <c r="BN69" i="80"/>
  <c r="BM69" i="80"/>
  <c r="BL69" i="80"/>
  <c r="BK69" i="80"/>
  <c r="BJ69" i="80"/>
  <c r="BI69" i="80"/>
  <c r="BH69" i="80"/>
  <c r="BG69" i="80"/>
  <c r="BF69" i="80"/>
  <c r="BE69" i="80"/>
  <c r="BD69" i="80"/>
  <c r="BC69" i="80"/>
  <c r="BB69" i="80"/>
  <c r="BA69" i="80"/>
  <c r="AZ69" i="80"/>
  <c r="AY69" i="80"/>
  <c r="AX69" i="80"/>
  <c r="AW69" i="80"/>
  <c r="AV69" i="80"/>
  <c r="AU69" i="80"/>
  <c r="AT69" i="80"/>
  <c r="AS69" i="80"/>
  <c r="AR69" i="80"/>
  <c r="AQ69" i="80"/>
  <c r="AP69" i="80"/>
  <c r="AO69" i="80"/>
  <c r="AN69" i="80"/>
  <c r="AM69" i="80"/>
  <c r="CD68" i="80"/>
  <c r="CC68" i="80"/>
  <c r="CB68" i="80"/>
  <c r="CA68" i="80"/>
  <c r="BZ68" i="80"/>
  <c r="BY68" i="80"/>
  <c r="BX68" i="80"/>
  <c r="BW68" i="80"/>
  <c r="BV68" i="80"/>
  <c r="BU68" i="80"/>
  <c r="BT68" i="80"/>
  <c r="BS68" i="80"/>
  <c r="BR68" i="80"/>
  <c r="BQ68" i="80"/>
  <c r="BP68" i="80"/>
  <c r="BO68" i="80"/>
  <c r="BN68" i="80"/>
  <c r="BM68" i="80"/>
  <c r="BL68" i="80"/>
  <c r="BK68" i="80"/>
  <c r="BJ68" i="80"/>
  <c r="BI68" i="80"/>
  <c r="BH68" i="80"/>
  <c r="BG68" i="80"/>
  <c r="BF68" i="80"/>
  <c r="BE68" i="80"/>
  <c r="BD68" i="80"/>
  <c r="BC68" i="80"/>
  <c r="BB68" i="80"/>
  <c r="BA68" i="80"/>
  <c r="AZ68" i="80"/>
  <c r="AY68" i="80"/>
  <c r="AX68" i="80"/>
  <c r="AW68" i="80"/>
  <c r="AV68" i="80"/>
  <c r="AU68" i="80"/>
  <c r="AT68" i="80"/>
  <c r="AS68" i="80"/>
  <c r="AR68" i="80"/>
  <c r="AQ68" i="80"/>
  <c r="AP68" i="80"/>
  <c r="AO68" i="80"/>
  <c r="AN68" i="80"/>
  <c r="AM68" i="80"/>
  <c r="CD67" i="80"/>
  <c r="CC67" i="80"/>
  <c r="CB67" i="80"/>
  <c r="CA67" i="80"/>
  <c r="BZ67" i="80"/>
  <c r="BY67" i="80"/>
  <c r="BX67" i="80"/>
  <c r="BW67" i="80"/>
  <c r="BV67" i="80"/>
  <c r="BU67" i="80"/>
  <c r="BT67" i="80"/>
  <c r="BS67" i="80"/>
  <c r="BR67" i="80"/>
  <c r="BQ67" i="80"/>
  <c r="BP67" i="80"/>
  <c r="BO67" i="80"/>
  <c r="BN67" i="80"/>
  <c r="BM67" i="80"/>
  <c r="BL67" i="80"/>
  <c r="BK67" i="80"/>
  <c r="BJ67" i="80"/>
  <c r="BI67" i="80"/>
  <c r="BH67" i="80"/>
  <c r="BG67" i="80"/>
  <c r="BF67" i="80"/>
  <c r="BE67" i="80"/>
  <c r="BD67" i="80"/>
  <c r="BC67" i="80"/>
  <c r="BB67" i="80"/>
  <c r="BA67" i="80"/>
  <c r="AZ67" i="80"/>
  <c r="AY67" i="80"/>
  <c r="AX67" i="80"/>
  <c r="AW67" i="80"/>
  <c r="AV67" i="80"/>
  <c r="AU67" i="80"/>
  <c r="AT67" i="80"/>
  <c r="AS67" i="80"/>
  <c r="AR67" i="80"/>
  <c r="AQ67" i="80"/>
  <c r="AP67" i="80"/>
  <c r="AO67" i="80"/>
  <c r="AN67" i="80"/>
  <c r="AM67" i="80"/>
  <c r="CD66" i="80"/>
  <c r="CC66" i="80"/>
  <c r="CB66" i="80"/>
  <c r="CA66" i="80"/>
  <c r="BZ66" i="80"/>
  <c r="BY66" i="80"/>
  <c r="BX66" i="80"/>
  <c r="BW66" i="80"/>
  <c r="BV66" i="80"/>
  <c r="BU66" i="80"/>
  <c r="BT66" i="80"/>
  <c r="BS66" i="80"/>
  <c r="BR66" i="80"/>
  <c r="BQ66" i="80"/>
  <c r="BP66" i="80"/>
  <c r="BO66" i="80"/>
  <c r="BN66" i="80"/>
  <c r="BM66" i="80"/>
  <c r="BL66" i="80"/>
  <c r="BK66" i="80"/>
  <c r="BJ66" i="80"/>
  <c r="BI66" i="80"/>
  <c r="BH66" i="80"/>
  <c r="BG66" i="80"/>
  <c r="BF66" i="80"/>
  <c r="BE66" i="80"/>
  <c r="BD66" i="80"/>
  <c r="BC66" i="80"/>
  <c r="BB66" i="80"/>
  <c r="BA66" i="80"/>
  <c r="AZ66" i="80"/>
  <c r="AY66" i="80"/>
  <c r="AX66" i="80"/>
  <c r="AW66" i="80"/>
  <c r="AV66" i="80"/>
  <c r="AU66" i="80"/>
  <c r="AT66" i="80"/>
  <c r="AS66" i="80"/>
  <c r="AR66" i="80"/>
  <c r="AQ66" i="80"/>
  <c r="AP66" i="80"/>
  <c r="AO66" i="80"/>
  <c r="AN66" i="80"/>
  <c r="AM66" i="80"/>
  <c r="CD65" i="80"/>
  <c r="CC65" i="80"/>
  <c r="CB65" i="80"/>
  <c r="CA65" i="80"/>
  <c r="BZ65" i="80"/>
  <c r="BY65" i="80"/>
  <c r="BX65" i="80"/>
  <c r="BW65" i="80"/>
  <c r="BV65" i="80"/>
  <c r="BU65" i="80"/>
  <c r="BT65" i="80"/>
  <c r="BS65" i="80"/>
  <c r="BR65" i="80"/>
  <c r="BQ65" i="80"/>
  <c r="BP65" i="80"/>
  <c r="BO65" i="80"/>
  <c r="BN65" i="80"/>
  <c r="BM65" i="80"/>
  <c r="BL65" i="80"/>
  <c r="BK65" i="80"/>
  <c r="BJ65" i="80"/>
  <c r="BI65" i="80"/>
  <c r="BH65" i="80"/>
  <c r="BG65" i="80"/>
  <c r="BF65" i="80"/>
  <c r="BE65" i="80"/>
  <c r="BD65" i="80"/>
  <c r="BC65" i="80"/>
  <c r="BB65" i="80"/>
  <c r="BA65" i="80"/>
  <c r="AZ65" i="80"/>
  <c r="AY65" i="80"/>
  <c r="AX65" i="80"/>
  <c r="AW65" i="80"/>
  <c r="AV65" i="80"/>
  <c r="AU65" i="80"/>
  <c r="AT65" i="80"/>
  <c r="AS65" i="80"/>
  <c r="AR65" i="80"/>
  <c r="AQ65" i="80"/>
  <c r="AP65" i="80"/>
  <c r="AO65" i="80"/>
  <c r="AN65" i="80"/>
  <c r="AM65" i="80"/>
  <c r="CD64" i="80"/>
  <c r="CC64" i="80"/>
  <c r="CB64" i="80"/>
  <c r="CA64" i="80"/>
  <c r="BZ64" i="80"/>
  <c r="BY64" i="80"/>
  <c r="BX64" i="80"/>
  <c r="BW64" i="80"/>
  <c r="BV64" i="80"/>
  <c r="BU64" i="80"/>
  <c r="BT64" i="80"/>
  <c r="BS64" i="80"/>
  <c r="BR64" i="80"/>
  <c r="BQ64" i="80"/>
  <c r="BP64" i="80"/>
  <c r="BO64" i="80"/>
  <c r="BN64" i="80"/>
  <c r="BM64" i="80"/>
  <c r="BL64" i="80"/>
  <c r="BK64" i="80"/>
  <c r="BJ64" i="80"/>
  <c r="BI64" i="80"/>
  <c r="BH64" i="80"/>
  <c r="BG64" i="80"/>
  <c r="BF64" i="80"/>
  <c r="BE64" i="80"/>
  <c r="BD64" i="80"/>
  <c r="BC64" i="80"/>
  <c r="BB64" i="80"/>
  <c r="BA64" i="80"/>
  <c r="AZ64" i="80"/>
  <c r="AY64" i="80"/>
  <c r="AX64" i="80"/>
  <c r="AW64" i="80"/>
  <c r="AV64" i="80"/>
  <c r="AU64" i="80"/>
  <c r="AT64" i="80"/>
  <c r="AS64" i="80"/>
  <c r="AR64" i="80"/>
  <c r="AQ64" i="80"/>
  <c r="AP64" i="80"/>
  <c r="AO64" i="80"/>
  <c r="AN64" i="80"/>
  <c r="AM64" i="80"/>
  <c r="CD63" i="80"/>
  <c r="CC63" i="80"/>
  <c r="CB63" i="80"/>
  <c r="CA63" i="80"/>
  <c r="BZ63" i="80"/>
  <c r="BY63" i="80"/>
  <c r="BX63" i="80"/>
  <c r="BW63" i="80"/>
  <c r="BV63" i="80"/>
  <c r="BU63" i="80"/>
  <c r="BT63" i="80"/>
  <c r="BS63" i="80"/>
  <c r="BR63" i="80"/>
  <c r="BQ63" i="80"/>
  <c r="BP63" i="80"/>
  <c r="BO63" i="80"/>
  <c r="BN63" i="80"/>
  <c r="BM63" i="80"/>
  <c r="BL63" i="80"/>
  <c r="BK63" i="80"/>
  <c r="BJ63" i="80"/>
  <c r="BI63" i="80"/>
  <c r="BH63" i="80"/>
  <c r="BG63" i="80"/>
  <c r="BF63" i="80"/>
  <c r="BE63" i="80"/>
  <c r="BD63" i="80"/>
  <c r="BC63" i="80"/>
  <c r="BB63" i="80"/>
  <c r="BA63" i="80"/>
  <c r="AZ63" i="80"/>
  <c r="AY63" i="80"/>
  <c r="AX63" i="80"/>
  <c r="AW63" i="80"/>
  <c r="AV63" i="80"/>
  <c r="AU63" i="80"/>
  <c r="AT63" i="80"/>
  <c r="AS63" i="80"/>
  <c r="AR63" i="80"/>
  <c r="AQ63" i="80"/>
  <c r="AP63" i="80"/>
  <c r="AO63" i="80"/>
  <c r="AN63" i="80"/>
  <c r="AM63" i="80"/>
  <c r="CD62" i="80"/>
  <c r="CC62" i="80"/>
  <c r="CB62" i="80"/>
  <c r="CA62" i="80"/>
  <c r="BZ62" i="80"/>
  <c r="BY62" i="80"/>
  <c r="BX62" i="80"/>
  <c r="BW62" i="80"/>
  <c r="BV62" i="80"/>
  <c r="BU62" i="80"/>
  <c r="BT62" i="80"/>
  <c r="BS62" i="80"/>
  <c r="BR62" i="80"/>
  <c r="BQ62" i="80"/>
  <c r="BP62" i="80"/>
  <c r="BO62" i="80"/>
  <c r="BN62" i="80"/>
  <c r="BM62" i="80"/>
  <c r="BL62" i="80"/>
  <c r="BK62" i="80"/>
  <c r="BJ62" i="80"/>
  <c r="BI62" i="80"/>
  <c r="BH62" i="80"/>
  <c r="BG62" i="80"/>
  <c r="BF62" i="80"/>
  <c r="BE62" i="80"/>
  <c r="BD62" i="80"/>
  <c r="BC62" i="80"/>
  <c r="BB62" i="80"/>
  <c r="BA62" i="80"/>
  <c r="AZ62" i="80"/>
  <c r="AY62" i="80"/>
  <c r="AX62" i="80"/>
  <c r="AW62" i="80"/>
  <c r="AV62" i="80"/>
  <c r="AU62" i="80"/>
  <c r="AT62" i="80"/>
  <c r="AS62" i="80"/>
  <c r="AR62" i="80"/>
  <c r="AQ62" i="80"/>
  <c r="AP62" i="80"/>
  <c r="AO62" i="80"/>
  <c r="AN62" i="80"/>
  <c r="AM62" i="80"/>
  <c r="CD61" i="80"/>
  <c r="CC61" i="80"/>
  <c r="CB61" i="80"/>
  <c r="CA61" i="80"/>
  <c r="BZ61" i="80"/>
  <c r="BY61" i="80"/>
  <c r="BX61" i="80"/>
  <c r="BW61" i="80"/>
  <c r="BV61" i="80"/>
  <c r="BU61" i="80"/>
  <c r="BT61" i="80"/>
  <c r="BS61" i="80"/>
  <c r="BR61" i="80"/>
  <c r="BQ61" i="80"/>
  <c r="BP61" i="80"/>
  <c r="BO61" i="80"/>
  <c r="BN61" i="80"/>
  <c r="BM61" i="80"/>
  <c r="BL61" i="80"/>
  <c r="BK61" i="80"/>
  <c r="BJ61" i="80"/>
  <c r="BI61" i="80"/>
  <c r="BH61" i="80"/>
  <c r="BG61" i="80"/>
  <c r="BF61" i="80"/>
  <c r="BE61" i="80"/>
  <c r="BD61" i="80"/>
  <c r="BC61" i="80"/>
  <c r="BB61" i="80"/>
  <c r="BA61" i="80"/>
  <c r="AZ61" i="80"/>
  <c r="AY61" i="80"/>
  <c r="AX61" i="80"/>
  <c r="AW61" i="80"/>
  <c r="AV61" i="80"/>
  <c r="AU61" i="80"/>
  <c r="AT61" i="80"/>
  <c r="AS61" i="80"/>
  <c r="AR61" i="80"/>
  <c r="AQ61" i="80"/>
  <c r="AP61" i="80"/>
  <c r="AO61" i="80"/>
  <c r="AN61" i="80"/>
  <c r="AM61" i="80"/>
  <c r="CD60" i="80"/>
  <c r="CC60" i="80"/>
  <c r="CB60" i="80"/>
  <c r="CA60" i="80"/>
  <c r="BZ60" i="80"/>
  <c r="BY60" i="80"/>
  <c r="BX60" i="80"/>
  <c r="BW60" i="80"/>
  <c r="BV60" i="80"/>
  <c r="BU60" i="80"/>
  <c r="BT60" i="80"/>
  <c r="BS60" i="80"/>
  <c r="BR60" i="80"/>
  <c r="BQ60" i="80"/>
  <c r="BP60" i="80"/>
  <c r="BO60" i="80"/>
  <c r="BN60" i="80"/>
  <c r="BM60" i="80"/>
  <c r="BL60" i="80"/>
  <c r="BK60" i="80"/>
  <c r="BJ60" i="80"/>
  <c r="BI60" i="80"/>
  <c r="BH60" i="80"/>
  <c r="BG60" i="80"/>
  <c r="BF60" i="80"/>
  <c r="BE60" i="80"/>
  <c r="BD60" i="80"/>
  <c r="BC60" i="80"/>
  <c r="BB60" i="80"/>
  <c r="BA60" i="80"/>
  <c r="AZ60" i="80"/>
  <c r="AY60" i="80"/>
  <c r="AX60" i="80"/>
  <c r="AW60" i="80"/>
  <c r="AV60" i="80"/>
  <c r="AU60" i="80"/>
  <c r="AT60" i="80"/>
  <c r="AS60" i="80"/>
  <c r="AR60" i="80"/>
  <c r="AQ60" i="80"/>
  <c r="AP60" i="80"/>
  <c r="AO60" i="80"/>
  <c r="AN60" i="80"/>
  <c r="AM60" i="80"/>
  <c r="CD59" i="80"/>
  <c r="CC59" i="80"/>
  <c r="CB59" i="80"/>
  <c r="CA59" i="80"/>
  <c r="BZ59" i="80"/>
  <c r="BY59" i="80"/>
  <c r="BX59" i="80"/>
  <c r="BW59" i="80"/>
  <c r="BV59" i="80"/>
  <c r="BU59" i="80"/>
  <c r="BT59" i="80"/>
  <c r="BS59" i="80"/>
  <c r="BR59" i="80"/>
  <c r="BQ59" i="80"/>
  <c r="BP59" i="80"/>
  <c r="BO59" i="80"/>
  <c r="BN59" i="80"/>
  <c r="BM59" i="80"/>
  <c r="BL59" i="80"/>
  <c r="BK59" i="80"/>
  <c r="BJ59" i="80"/>
  <c r="BI59" i="80"/>
  <c r="BH59" i="80"/>
  <c r="BG59" i="80"/>
  <c r="BF59" i="80"/>
  <c r="BE59" i="80"/>
  <c r="BD59" i="80"/>
  <c r="BC59" i="80"/>
  <c r="BB59" i="80"/>
  <c r="BA59" i="80"/>
  <c r="AZ59" i="80"/>
  <c r="AY59" i="80"/>
  <c r="AX59" i="80"/>
  <c r="AW59" i="80"/>
  <c r="AV59" i="80"/>
  <c r="AU59" i="80"/>
  <c r="AT59" i="80"/>
  <c r="AS59" i="80"/>
  <c r="AR59" i="80"/>
  <c r="AQ59" i="80"/>
  <c r="AP59" i="80"/>
  <c r="AO59" i="80"/>
  <c r="AN59" i="80"/>
  <c r="AM59" i="80"/>
  <c r="CD58" i="80"/>
  <c r="CC58" i="80"/>
  <c r="CB58" i="80"/>
  <c r="CA58" i="80"/>
  <c r="BZ58" i="80"/>
  <c r="BY58" i="80"/>
  <c r="BX58" i="80"/>
  <c r="BW58" i="80"/>
  <c r="BV58" i="80"/>
  <c r="BU58" i="80"/>
  <c r="BT58" i="80"/>
  <c r="BS58" i="80"/>
  <c r="BR58" i="80"/>
  <c r="BQ58" i="80"/>
  <c r="BP58" i="80"/>
  <c r="BO58" i="80"/>
  <c r="BN58" i="80"/>
  <c r="BM58" i="80"/>
  <c r="BL58" i="80"/>
  <c r="BK58" i="80"/>
  <c r="BJ58" i="80"/>
  <c r="BI58" i="80"/>
  <c r="BH58" i="80"/>
  <c r="BG58" i="80"/>
  <c r="BF58" i="80"/>
  <c r="BE58" i="80"/>
  <c r="BD58" i="80"/>
  <c r="BC58" i="80"/>
  <c r="BB58" i="80"/>
  <c r="BA58" i="80"/>
  <c r="AZ58" i="80"/>
  <c r="AY58" i="80"/>
  <c r="AX58" i="80"/>
  <c r="AW58" i="80"/>
  <c r="AV58" i="80"/>
  <c r="AU58" i="80"/>
  <c r="AT58" i="80"/>
  <c r="AS58" i="80"/>
  <c r="AR58" i="80"/>
  <c r="AQ58" i="80"/>
  <c r="AP58" i="80"/>
  <c r="AO58" i="80"/>
  <c r="AN58" i="80"/>
  <c r="AM58" i="80"/>
  <c r="CD57" i="80"/>
  <c r="CC57" i="80"/>
  <c r="CB57" i="80"/>
  <c r="CA57" i="80"/>
  <c r="BZ57" i="80"/>
  <c r="BY57" i="80"/>
  <c r="BX57" i="80"/>
  <c r="BW57" i="80"/>
  <c r="BV57" i="80"/>
  <c r="BU57" i="80"/>
  <c r="BT57" i="80"/>
  <c r="BS57" i="80"/>
  <c r="BR57" i="80"/>
  <c r="BQ57" i="80"/>
  <c r="BP57" i="80"/>
  <c r="BO57" i="80"/>
  <c r="BN57" i="80"/>
  <c r="BM57" i="80"/>
  <c r="BL57" i="80"/>
  <c r="BK57" i="80"/>
  <c r="BJ57" i="80"/>
  <c r="BI57" i="80"/>
  <c r="BH57" i="80"/>
  <c r="BG57" i="80"/>
  <c r="BF57" i="80"/>
  <c r="BE57" i="80"/>
  <c r="BD57" i="80"/>
  <c r="BC57" i="80"/>
  <c r="BB57" i="80"/>
  <c r="BA57" i="80"/>
  <c r="AZ57" i="80"/>
  <c r="AY57" i="80"/>
  <c r="AX57" i="80"/>
  <c r="AW57" i="80"/>
  <c r="AV57" i="80"/>
  <c r="AU57" i="80"/>
  <c r="AT57" i="80"/>
  <c r="AS57" i="80"/>
  <c r="AR57" i="80"/>
  <c r="AQ57" i="80"/>
  <c r="AP57" i="80"/>
  <c r="AO57" i="80"/>
  <c r="AN57" i="80"/>
  <c r="AM57" i="80"/>
  <c r="CD56" i="80"/>
  <c r="CC56" i="80"/>
  <c r="CB56" i="80"/>
  <c r="CA56" i="80"/>
  <c r="BZ56" i="80"/>
  <c r="BY56" i="80"/>
  <c r="BX56" i="80"/>
  <c r="BW56" i="80"/>
  <c r="BV56" i="80"/>
  <c r="BU56" i="80"/>
  <c r="BT56" i="80"/>
  <c r="BS56" i="80"/>
  <c r="BR56" i="80"/>
  <c r="BQ56" i="80"/>
  <c r="BP56" i="80"/>
  <c r="BO56" i="80"/>
  <c r="BN56" i="80"/>
  <c r="BM56" i="80"/>
  <c r="BL56" i="80"/>
  <c r="BK56" i="80"/>
  <c r="BJ56" i="80"/>
  <c r="BI56" i="80"/>
  <c r="BH56" i="80"/>
  <c r="BG56" i="80"/>
  <c r="BF56" i="80"/>
  <c r="BE56" i="80"/>
  <c r="BD56" i="80"/>
  <c r="BC56" i="80"/>
  <c r="BB56" i="80"/>
  <c r="BA56" i="80"/>
  <c r="AZ56" i="80"/>
  <c r="AY56" i="80"/>
  <c r="AX56" i="80"/>
  <c r="AW56" i="80"/>
  <c r="AV56" i="80"/>
  <c r="AU56" i="80"/>
  <c r="AT56" i="80"/>
  <c r="AS56" i="80"/>
  <c r="AR56" i="80"/>
  <c r="AQ56" i="80"/>
  <c r="AP56" i="80"/>
  <c r="AO56" i="80"/>
  <c r="AN56" i="80"/>
  <c r="AM56" i="80"/>
  <c r="CD55" i="80"/>
  <c r="CC55" i="80"/>
  <c r="CB55" i="80"/>
  <c r="CA55" i="80"/>
  <c r="BZ55" i="80"/>
  <c r="BY55" i="80"/>
  <c r="BX55" i="80"/>
  <c r="BW55" i="80"/>
  <c r="BV55" i="80"/>
  <c r="BU55" i="80"/>
  <c r="BT55" i="80"/>
  <c r="BS55" i="80"/>
  <c r="BR55" i="80"/>
  <c r="BQ55" i="80"/>
  <c r="BP55" i="80"/>
  <c r="BO55" i="80"/>
  <c r="BN55" i="80"/>
  <c r="BM55" i="80"/>
  <c r="BL55" i="80"/>
  <c r="BK55" i="80"/>
  <c r="BJ55" i="80"/>
  <c r="BI55" i="80"/>
  <c r="BH55" i="80"/>
  <c r="BG55" i="80"/>
  <c r="BF55" i="80"/>
  <c r="BE55" i="80"/>
  <c r="BD55" i="80"/>
  <c r="BC55" i="80"/>
  <c r="BB55" i="80"/>
  <c r="BA55" i="80"/>
  <c r="AZ55" i="80"/>
  <c r="AY55" i="80"/>
  <c r="AX55" i="80"/>
  <c r="AW55" i="80"/>
  <c r="AV55" i="80"/>
  <c r="AU55" i="80"/>
  <c r="AT55" i="80"/>
  <c r="AS55" i="80"/>
  <c r="AR55" i="80"/>
  <c r="AQ55" i="80"/>
  <c r="AP55" i="80"/>
  <c r="AO55" i="80"/>
  <c r="AN55" i="80"/>
  <c r="AM55" i="80"/>
  <c r="CD54" i="80"/>
  <c r="CC54" i="80"/>
  <c r="CB54" i="80"/>
  <c r="CA54" i="80"/>
  <c r="BZ54" i="80"/>
  <c r="BY54" i="80"/>
  <c r="BX54" i="80"/>
  <c r="BW54" i="80"/>
  <c r="BV54" i="80"/>
  <c r="BU54" i="80"/>
  <c r="BT54" i="80"/>
  <c r="BS54" i="80"/>
  <c r="BR54" i="80"/>
  <c r="BQ54" i="80"/>
  <c r="BP54" i="80"/>
  <c r="BO54" i="80"/>
  <c r="BN54" i="80"/>
  <c r="BM54" i="80"/>
  <c r="BL54" i="80"/>
  <c r="BK54" i="80"/>
  <c r="BJ54" i="80"/>
  <c r="BI54" i="80"/>
  <c r="BH54" i="80"/>
  <c r="BG54" i="80"/>
  <c r="BF54" i="80"/>
  <c r="BE54" i="80"/>
  <c r="BD54" i="80"/>
  <c r="BC54" i="80"/>
  <c r="BB54" i="80"/>
  <c r="BA54" i="80"/>
  <c r="AZ54" i="80"/>
  <c r="AY54" i="80"/>
  <c r="AX54" i="80"/>
  <c r="AW54" i="80"/>
  <c r="AV54" i="80"/>
  <c r="AU54" i="80"/>
  <c r="AT54" i="80"/>
  <c r="AS54" i="80"/>
  <c r="AR54" i="80"/>
  <c r="AQ54" i="80"/>
  <c r="AP54" i="80"/>
  <c r="AO54" i="80"/>
  <c r="AN54" i="80"/>
  <c r="AM54" i="80"/>
  <c r="CD53" i="80"/>
  <c r="CC53" i="80"/>
  <c r="CB53" i="80"/>
  <c r="CA53" i="80"/>
  <c r="BZ53" i="80"/>
  <c r="BY53" i="80"/>
  <c r="BX53" i="80"/>
  <c r="BW53" i="80"/>
  <c r="BV53" i="80"/>
  <c r="BU53" i="80"/>
  <c r="BT53" i="80"/>
  <c r="BS53" i="80"/>
  <c r="BR53" i="80"/>
  <c r="BQ53" i="80"/>
  <c r="BP53" i="80"/>
  <c r="BO53" i="80"/>
  <c r="BN53" i="80"/>
  <c r="BM53" i="80"/>
  <c r="BL53" i="80"/>
  <c r="BK53" i="80"/>
  <c r="BJ53" i="80"/>
  <c r="BI53" i="80"/>
  <c r="BH53" i="80"/>
  <c r="BG53" i="80"/>
  <c r="BF53" i="80"/>
  <c r="BE53" i="80"/>
  <c r="BD53" i="80"/>
  <c r="BC53" i="80"/>
  <c r="BB53" i="80"/>
  <c r="BA53" i="80"/>
  <c r="AZ53" i="80"/>
  <c r="AY53" i="80"/>
  <c r="AX53" i="80"/>
  <c r="AW53" i="80"/>
  <c r="AV53" i="80"/>
  <c r="AU53" i="80"/>
  <c r="AT53" i="80"/>
  <c r="AS53" i="80"/>
  <c r="AR53" i="80"/>
  <c r="AQ53" i="80"/>
  <c r="AP53" i="80"/>
  <c r="AO53" i="80"/>
  <c r="AN53" i="80"/>
  <c r="AM53" i="80"/>
  <c r="CD52" i="80"/>
  <c r="CC52" i="80"/>
  <c r="CB52" i="80"/>
  <c r="CA52" i="80"/>
  <c r="BZ52" i="80"/>
  <c r="BY52" i="80"/>
  <c r="BX52" i="80"/>
  <c r="BW52" i="80"/>
  <c r="BV52" i="80"/>
  <c r="BU52" i="80"/>
  <c r="BT52" i="80"/>
  <c r="BS52" i="80"/>
  <c r="BR52" i="80"/>
  <c r="BQ52" i="80"/>
  <c r="BP52" i="80"/>
  <c r="BO52" i="80"/>
  <c r="BN52" i="80"/>
  <c r="BM52" i="80"/>
  <c r="BL52" i="80"/>
  <c r="BK52" i="80"/>
  <c r="BJ52" i="80"/>
  <c r="BI52" i="80"/>
  <c r="BH52" i="80"/>
  <c r="BG52" i="80"/>
  <c r="BF52" i="80"/>
  <c r="BE52" i="80"/>
  <c r="BD52" i="80"/>
  <c r="BC52" i="80"/>
  <c r="BB52" i="80"/>
  <c r="BA52" i="80"/>
  <c r="AZ52" i="80"/>
  <c r="AY52" i="80"/>
  <c r="AX52" i="80"/>
  <c r="AW52" i="80"/>
  <c r="AV52" i="80"/>
  <c r="AU52" i="80"/>
  <c r="AT52" i="80"/>
  <c r="AS52" i="80"/>
  <c r="AR52" i="80"/>
  <c r="AQ52" i="80"/>
  <c r="AP52" i="80"/>
  <c r="AO52" i="80"/>
  <c r="AN52" i="80"/>
  <c r="AM52" i="80"/>
  <c r="CD51" i="80"/>
  <c r="CC51" i="80"/>
  <c r="CB51" i="80"/>
  <c r="CA51" i="80"/>
  <c r="BZ51" i="80"/>
  <c r="BY51" i="80"/>
  <c r="BX51" i="80"/>
  <c r="BW51" i="80"/>
  <c r="BV51" i="80"/>
  <c r="BU51" i="80"/>
  <c r="BT51" i="80"/>
  <c r="BS51" i="80"/>
  <c r="BR51" i="80"/>
  <c r="BQ51" i="80"/>
  <c r="BP51" i="80"/>
  <c r="BO51" i="80"/>
  <c r="BN51" i="80"/>
  <c r="BM51" i="80"/>
  <c r="BL51" i="80"/>
  <c r="BK51" i="80"/>
  <c r="BJ51" i="80"/>
  <c r="BI51" i="80"/>
  <c r="BH51" i="80"/>
  <c r="BG51" i="80"/>
  <c r="BF51" i="80"/>
  <c r="BE51" i="80"/>
  <c r="BD51" i="80"/>
  <c r="BC51" i="80"/>
  <c r="BB51" i="80"/>
  <c r="BA51" i="80"/>
  <c r="AZ51" i="80"/>
  <c r="AY51" i="80"/>
  <c r="AX51" i="80"/>
  <c r="AW51" i="80"/>
  <c r="AV51" i="80"/>
  <c r="AU51" i="80"/>
  <c r="AT51" i="80"/>
  <c r="AS51" i="80"/>
  <c r="AR51" i="80"/>
  <c r="AQ51" i="80"/>
  <c r="AP51" i="80"/>
  <c r="AO51" i="80"/>
  <c r="AN51" i="80"/>
  <c r="AM51" i="80"/>
  <c r="CD50" i="80"/>
  <c r="CC50" i="80"/>
  <c r="CB50" i="80"/>
  <c r="CA50" i="80"/>
  <c r="BZ50" i="80"/>
  <c r="BY50" i="80"/>
  <c r="BX50" i="80"/>
  <c r="BW50" i="80"/>
  <c r="BV50" i="80"/>
  <c r="BU50" i="80"/>
  <c r="BT50" i="80"/>
  <c r="BS50" i="80"/>
  <c r="BR50" i="80"/>
  <c r="BQ50" i="80"/>
  <c r="BP50" i="80"/>
  <c r="BO50" i="80"/>
  <c r="BN50" i="80"/>
  <c r="BM50" i="80"/>
  <c r="BL50" i="80"/>
  <c r="BK50" i="80"/>
  <c r="BJ50" i="80"/>
  <c r="BI50" i="80"/>
  <c r="BH50" i="80"/>
  <c r="BG50" i="80"/>
  <c r="BF50" i="80"/>
  <c r="BE50" i="80"/>
  <c r="BD50" i="80"/>
  <c r="BC50" i="80"/>
  <c r="BB50" i="80"/>
  <c r="BA50" i="80"/>
  <c r="AZ50" i="80"/>
  <c r="AY50" i="80"/>
  <c r="AX50" i="80"/>
  <c r="AW50" i="80"/>
  <c r="AV50" i="80"/>
  <c r="AU50" i="80"/>
  <c r="AT50" i="80"/>
  <c r="AS50" i="80"/>
  <c r="AR50" i="80"/>
  <c r="AQ50" i="80"/>
  <c r="AP50" i="80"/>
  <c r="AO50" i="80"/>
  <c r="AN50" i="80"/>
  <c r="AM50" i="80"/>
  <c r="CD49" i="80"/>
  <c r="CC49" i="80"/>
  <c r="CB49" i="80"/>
  <c r="CA49" i="80"/>
  <c r="BZ49" i="80"/>
  <c r="BY49" i="80"/>
  <c r="BX49" i="80"/>
  <c r="BW49" i="80"/>
  <c r="BV49" i="80"/>
  <c r="BU49" i="80"/>
  <c r="BT49" i="80"/>
  <c r="BS49" i="80"/>
  <c r="BR49" i="80"/>
  <c r="BQ49" i="80"/>
  <c r="BP49" i="80"/>
  <c r="BO49" i="80"/>
  <c r="BN49" i="80"/>
  <c r="BM49" i="80"/>
  <c r="BL49" i="80"/>
  <c r="BK49" i="80"/>
  <c r="BJ49" i="80"/>
  <c r="BI49" i="80"/>
  <c r="BH49" i="80"/>
  <c r="BG49" i="80"/>
  <c r="BF49" i="80"/>
  <c r="BE49" i="80"/>
  <c r="BD49" i="80"/>
  <c r="BC49" i="80"/>
  <c r="BB49" i="80"/>
  <c r="BA49" i="80"/>
  <c r="AZ49" i="80"/>
  <c r="AY49" i="80"/>
  <c r="AX49" i="80"/>
  <c r="AW49" i="80"/>
  <c r="AV49" i="80"/>
  <c r="AU49" i="80"/>
  <c r="AT49" i="80"/>
  <c r="AS49" i="80"/>
  <c r="AR49" i="80"/>
  <c r="AQ49" i="80"/>
  <c r="AP49" i="80"/>
  <c r="AO49" i="80"/>
  <c r="AN49" i="80"/>
  <c r="AM49" i="80"/>
  <c r="CD48" i="80"/>
  <c r="CC48" i="80"/>
  <c r="CB48" i="80"/>
  <c r="CA48" i="80"/>
  <c r="BZ48" i="80"/>
  <c r="BY48" i="80"/>
  <c r="BX48" i="80"/>
  <c r="BW48" i="80"/>
  <c r="BV48" i="80"/>
  <c r="BU48" i="80"/>
  <c r="BT48" i="80"/>
  <c r="BS48" i="80"/>
  <c r="BR48" i="80"/>
  <c r="BQ48" i="80"/>
  <c r="BP48" i="80"/>
  <c r="BO48" i="80"/>
  <c r="BN48" i="80"/>
  <c r="BM48" i="80"/>
  <c r="BL48" i="80"/>
  <c r="BK48" i="80"/>
  <c r="BJ48" i="80"/>
  <c r="BI48" i="80"/>
  <c r="BH48" i="80"/>
  <c r="BG48" i="80"/>
  <c r="BF48" i="80"/>
  <c r="BE48" i="80"/>
  <c r="BD48" i="80"/>
  <c r="BC48" i="80"/>
  <c r="BB48" i="80"/>
  <c r="BA48" i="80"/>
  <c r="AZ48" i="80"/>
  <c r="AY48" i="80"/>
  <c r="AX48" i="80"/>
  <c r="AW48" i="80"/>
  <c r="AV48" i="80"/>
  <c r="AU48" i="80"/>
  <c r="AT48" i="80"/>
  <c r="AS48" i="80"/>
  <c r="AR48" i="80"/>
  <c r="AQ48" i="80"/>
  <c r="AP48" i="80"/>
  <c r="AO48" i="80"/>
  <c r="AN48" i="80"/>
  <c r="AM48" i="80"/>
  <c r="CD47" i="80"/>
  <c r="CC47" i="80"/>
  <c r="CB47" i="80"/>
  <c r="CA47" i="80"/>
  <c r="BZ47" i="80"/>
  <c r="BY47" i="80"/>
  <c r="BX47" i="80"/>
  <c r="BW47" i="80"/>
  <c r="BV47" i="80"/>
  <c r="BU47" i="80"/>
  <c r="BT47" i="80"/>
  <c r="BS47" i="80"/>
  <c r="BR47" i="80"/>
  <c r="BQ47" i="80"/>
  <c r="BP47" i="80"/>
  <c r="BO47" i="80"/>
  <c r="BN47" i="80"/>
  <c r="BM47" i="80"/>
  <c r="BL47" i="80"/>
  <c r="BK47" i="80"/>
  <c r="BJ47" i="80"/>
  <c r="BI47" i="80"/>
  <c r="BH47" i="80"/>
  <c r="BG47" i="80"/>
  <c r="BF47" i="80"/>
  <c r="BE47" i="80"/>
  <c r="BD47" i="80"/>
  <c r="BC47" i="80"/>
  <c r="BB47" i="80"/>
  <c r="BA47" i="80"/>
  <c r="AZ47" i="80"/>
  <c r="AY47" i="80"/>
  <c r="AX47" i="80"/>
  <c r="AW47" i="80"/>
  <c r="AV47" i="80"/>
  <c r="AU47" i="80"/>
  <c r="AT47" i="80"/>
  <c r="AS47" i="80"/>
  <c r="AR47" i="80"/>
  <c r="AQ47" i="80"/>
  <c r="AP47" i="80"/>
  <c r="AO47" i="80"/>
  <c r="AN47" i="80"/>
  <c r="AM47" i="80"/>
  <c r="CD46" i="80"/>
  <c r="CC46" i="80"/>
  <c r="CB46" i="80"/>
  <c r="CA46" i="80"/>
  <c r="BZ46" i="80"/>
  <c r="BY46" i="80"/>
  <c r="BX46" i="80"/>
  <c r="BW46" i="80"/>
  <c r="BV46" i="80"/>
  <c r="BU46" i="80"/>
  <c r="BT46" i="80"/>
  <c r="BS46" i="80"/>
  <c r="BR46" i="80"/>
  <c r="BQ46" i="80"/>
  <c r="BP46" i="80"/>
  <c r="BO46" i="80"/>
  <c r="BN46" i="80"/>
  <c r="BM46" i="80"/>
  <c r="BL46" i="80"/>
  <c r="BK46" i="80"/>
  <c r="BJ46" i="80"/>
  <c r="BI46" i="80"/>
  <c r="BH46" i="80"/>
  <c r="BG46" i="80"/>
  <c r="BF46" i="80"/>
  <c r="BE46" i="80"/>
  <c r="BD46" i="80"/>
  <c r="BC46" i="80"/>
  <c r="BB46" i="80"/>
  <c r="BA46" i="80"/>
  <c r="AZ46" i="80"/>
  <c r="AY46" i="80"/>
  <c r="AX46" i="80"/>
  <c r="AW46" i="80"/>
  <c r="AV46" i="80"/>
  <c r="AU46" i="80"/>
  <c r="AT46" i="80"/>
  <c r="AS46" i="80"/>
  <c r="AR46" i="80"/>
  <c r="AQ46" i="80"/>
  <c r="AP46" i="80"/>
  <c r="AO46" i="80"/>
  <c r="AN46" i="80"/>
  <c r="AM46" i="80"/>
  <c r="CD45" i="80"/>
  <c r="CC45" i="80"/>
  <c r="CB45" i="80"/>
  <c r="CA45" i="80"/>
  <c r="BZ45" i="80"/>
  <c r="BY45" i="80"/>
  <c r="BX45" i="80"/>
  <c r="BW45" i="80"/>
  <c r="BV45" i="80"/>
  <c r="BU45" i="80"/>
  <c r="BT45" i="80"/>
  <c r="BS45" i="80"/>
  <c r="BR45" i="80"/>
  <c r="BQ45" i="80"/>
  <c r="BP45" i="80"/>
  <c r="BO45" i="80"/>
  <c r="BN45" i="80"/>
  <c r="BM45" i="80"/>
  <c r="BL45" i="80"/>
  <c r="BK45" i="80"/>
  <c r="BJ45" i="80"/>
  <c r="BI45" i="80"/>
  <c r="BH45" i="80"/>
  <c r="BG45" i="80"/>
  <c r="BF45" i="80"/>
  <c r="BE45" i="80"/>
  <c r="BD45" i="80"/>
  <c r="BC45" i="80"/>
  <c r="BB45" i="80"/>
  <c r="BA45" i="80"/>
  <c r="AZ45" i="80"/>
  <c r="AY45" i="80"/>
  <c r="AX45" i="80"/>
  <c r="AW45" i="80"/>
  <c r="AV45" i="80"/>
  <c r="AU45" i="80"/>
  <c r="AT45" i="80"/>
  <c r="AS45" i="80"/>
  <c r="AR45" i="80"/>
  <c r="AQ45" i="80"/>
  <c r="AP45" i="80"/>
  <c r="AO45" i="80"/>
  <c r="AN45" i="80"/>
  <c r="AM45" i="80"/>
  <c r="CD44" i="80"/>
  <c r="CC44" i="80"/>
  <c r="CB44" i="80"/>
  <c r="CA44" i="80"/>
  <c r="BZ44" i="80"/>
  <c r="BY44" i="80"/>
  <c r="BX44" i="80"/>
  <c r="BW44" i="80"/>
  <c r="BV44" i="80"/>
  <c r="BU44" i="80"/>
  <c r="BT44" i="80"/>
  <c r="BS44" i="80"/>
  <c r="BR44" i="80"/>
  <c r="BQ44" i="80"/>
  <c r="BP44" i="80"/>
  <c r="BO44" i="80"/>
  <c r="BN44" i="80"/>
  <c r="BM44" i="80"/>
  <c r="BL44" i="80"/>
  <c r="BK44" i="80"/>
  <c r="BJ44" i="80"/>
  <c r="BI44" i="80"/>
  <c r="BH44" i="80"/>
  <c r="BG44" i="80"/>
  <c r="BF44" i="80"/>
  <c r="BE44" i="80"/>
  <c r="BD44" i="80"/>
  <c r="BC44" i="80"/>
  <c r="BB44" i="80"/>
  <c r="BA44" i="80"/>
  <c r="AZ44" i="80"/>
  <c r="AY44" i="80"/>
  <c r="AX44" i="80"/>
  <c r="AW44" i="80"/>
  <c r="AV44" i="80"/>
  <c r="AU44" i="80"/>
  <c r="AT44" i="80"/>
  <c r="AS44" i="80"/>
  <c r="AR44" i="80"/>
  <c r="AQ44" i="80"/>
  <c r="AP44" i="80"/>
  <c r="AO44" i="80"/>
  <c r="AN44" i="80"/>
  <c r="AM44" i="80"/>
  <c r="CD43" i="80"/>
  <c r="CC43" i="80"/>
  <c r="CB43" i="80"/>
  <c r="CA43" i="80"/>
  <c r="BZ43" i="80"/>
  <c r="BY43" i="80"/>
  <c r="BX43" i="80"/>
  <c r="BW43" i="80"/>
  <c r="BV43" i="80"/>
  <c r="BU43" i="80"/>
  <c r="BT43" i="80"/>
  <c r="BS43" i="80"/>
  <c r="BR43" i="80"/>
  <c r="BQ43" i="80"/>
  <c r="BP43" i="80"/>
  <c r="BO43" i="80"/>
  <c r="BN43" i="80"/>
  <c r="BM43" i="80"/>
  <c r="BL43" i="80"/>
  <c r="BK43" i="80"/>
  <c r="BJ43" i="80"/>
  <c r="BI43" i="80"/>
  <c r="BH43" i="80"/>
  <c r="BG43" i="80"/>
  <c r="BF43" i="80"/>
  <c r="BE43" i="80"/>
  <c r="BD43" i="80"/>
  <c r="BC43" i="80"/>
  <c r="BB43" i="80"/>
  <c r="BA43" i="80"/>
  <c r="AZ43" i="80"/>
  <c r="AY43" i="80"/>
  <c r="AX43" i="80"/>
  <c r="AW43" i="80"/>
  <c r="AV43" i="80"/>
  <c r="AU43" i="80"/>
  <c r="AT43" i="80"/>
  <c r="AS43" i="80"/>
  <c r="AR43" i="80"/>
  <c r="AQ43" i="80"/>
  <c r="AP43" i="80"/>
  <c r="AO43" i="80"/>
  <c r="AN43" i="80"/>
  <c r="AM43" i="80"/>
  <c r="CD42" i="80"/>
  <c r="CC42" i="80"/>
  <c r="CB42" i="80"/>
  <c r="CA42" i="80"/>
  <c r="BZ42" i="80"/>
  <c r="BY42" i="80"/>
  <c r="BX42" i="80"/>
  <c r="BW42" i="80"/>
  <c r="BV42" i="80"/>
  <c r="BU42" i="80"/>
  <c r="BT42" i="80"/>
  <c r="BS42" i="80"/>
  <c r="BR42" i="80"/>
  <c r="BQ42" i="80"/>
  <c r="BP42" i="80"/>
  <c r="BO42" i="80"/>
  <c r="BN42" i="80"/>
  <c r="BM42" i="80"/>
  <c r="BL42" i="80"/>
  <c r="BK42" i="80"/>
  <c r="BJ42" i="80"/>
  <c r="BI42" i="80"/>
  <c r="BH42" i="80"/>
  <c r="BG42" i="80"/>
  <c r="BF42" i="80"/>
  <c r="BE42" i="80"/>
  <c r="BD42" i="80"/>
  <c r="BC42" i="80"/>
  <c r="BB42" i="80"/>
  <c r="BA42" i="80"/>
  <c r="AZ42" i="80"/>
  <c r="AY42" i="80"/>
  <c r="AX42" i="80"/>
  <c r="AW42" i="80"/>
  <c r="AV42" i="80"/>
  <c r="AU42" i="80"/>
  <c r="AT42" i="80"/>
  <c r="AS42" i="80"/>
  <c r="AR42" i="80"/>
  <c r="AQ42" i="80"/>
  <c r="AP42" i="80"/>
  <c r="AO42" i="80"/>
  <c r="AN42" i="80"/>
  <c r="AM42" i="80"/>
  <c r="CD41" i="80"/>
  <c r="CC41" i="80"/>
  <c r="CB41" i="80"/>
  <c r="CA41" i="80"/>
  <c r="BZ41" i="80"/>
  <c r="BY41" i="80"/>
  <c r="BX41" i="80"/>
  <c r="BW41" i="80"/>
  <c r="BV41" i="80"/>
  <c r="BU41" i="80"/>
  <c r="BT41" i="80"/>
  <c r="BS41" i="80"/>
  <c r="BR41" i="80"/>
  <c r="BQ41" i="80"/>
  <c r="BP41" i="80"/>
  <c r="BO41" i="80"/>
  <c r="BN41" i="80"/>
  <c r="BM41" i="80"/>
  <c r="BL41" i="80"/>
  <c r="BK41" i="80"/>
  <c r="BJ41" i="80"/>
  <c r="BI41" i="80"/>
  <c r="BH41" i="80"/>
  <c r="BG41" i="80"/>
  <c r="BF41" i="80"/>
  <c r="BE41" i="80"/>
  <c r="BD41" i="80"/>
  <c r="BC41" i="80"/>
  <c r="BB41" i="80"/>
  <c r="BA41" i="80"/>
  <c r="AZ41" i="80"/>
  <c r="AY41" i="80"/>
  <c r="AX41" i="80"/>
  <c r="AW41" i="80"/>
  <c r="AV41" i="80"/>
  <c r="AU41" i="80"/>
  <c r="AT41" i="80"/>
  <c r="AS41" i="80"/>
  <c r="AR41" i="80"/>
  <c r="AQ41" i="80"/>
  <c r="AP41" i="80"/>
  <c r="AO41" i="80"/>
  <c r="AN41" i="80"/>
  <c r="AM41" i="80"/>
  <c r="CD40" i="80"/>
  <c r="CC40" i="80"/>
  <c r="CB40" i="80"/>
  <c r="CA40" i="80"/>
  <c r="BZ40" i="80"/>
  <c r="BY40" i="80"/>
  <c r="BX40" i="80"/>
  <c r="BW40" i="80"/>
  <c r="BV40" i="80"/>
  <c r="BU40" i="80"/>
  <c r="BT40" i="80"/>
  <c r="BS40" i="80"/>
  <c r="BR40" i="80"/>
  <c r="BQ40" i="80"/>
  <c r="BP40" i="80"/>
  <c r="BO40" i="80"/>
  <c r="BN40" i="80"/>
  <c r="BM40" i="80"/>
  <c r="BL40" i="80"/>
  <c r="BK40" i="80"/>
  <c r="BJ40" i="80"/>
  <c r="BI40" i="80"/>
  <c r="BH40" i="80"/>
  <c r="BG40" i="80"/>
  <c r="BF40" i="80"/>
  <c r="BE40" i="80"/>
  <c r="BD40" i="80"/>
  <c r="BC40" i="80"/>
  <c r="BB40" i="80"/>
  <c r="BA40" i="80"/>
  <c r="AZ40" i="80"/>
  <c r="AY40" i="80"/>
  <c r="AX40" i="80"/>
  <c r="AW40" i="80"/>
  <c r="AV40" i="80"/>
  <c r="AU40" i="80"/>
  <c r="AT40" i="80"/>
  <c r="AS40" i="80"/>
  <c r="AR40" i="80"/>
  <c r="AQ40" i="80"/>
  <c r="AP40" i="80"/>
  <c r="AO40" i="80"/>
  <c r="AN40" i="80"/>
  <c r="AM40" i="80"/>
  <c r="CD39" i="80"/>
  <c r="CC39" i="80"/>
  <c r="CB39" i="80"/>
  <c r="CA39" i="80"/>
  <c r="BZ39" i="80"/>
  <c r="BY39" i="80"/>
  <c r="BX39" i="80"/>
  <c r="BW39" i="80"/>
  <c r="BV39" i="80"/>
  <c r="BU39" i="80"/>
  <c r="BT39" i="80"/>
  <c r="BS39" i="80"/>
  <c r="BR39" i="80"/>
  <c r="BQ39" i="80"/>
  <c r="BP39" i="80"/>
  <c r="BO39" i="80"/>
  <c r="BN39" i="80"/>
  <c r="BM39" i="80"/>
  <c r="BL39" i="80"/>
  <c r="BK39" i="80"/>
  <c r="BJ39" i="80"/>
  <c r="BI39" i="80"/>
  <c r="BH39" i="80"/>
  <c r="BG39" i="80"/>
  <c r="BF39" i="80"/>
  <c r="BE39" i="80"/>
  <c r="BD39" i="80"/>
  <c r="BC39" i="80"/>
  <c r="BB39" i="80"/>
  <c r="BA39" i="80"/>
  <c r="AZ39" i="80"/>
  <c r="AY39" i="80"/>
  <c r="AX39" i="80"/>
  <c r="AW39" i="80"/>
  <c r="AV39" i="80"/>
  <c r="AU39" i="80"/>
  <c r="AT39" i="80"/>
  <c r="AS39" i="80"/>
  <c r="AR39" i="80"/>
  <c r="AQ39" i="80"/>
  <c r="AP39" i="80"/>
  <c r="AO39" i="80"/>
  <c r="AN39" i="80"/>
  <c r="AM39" i="80"/>
  <c r="CD38" i="80"/>
  <c r="CC38" i="80"/>
  <c r="CB38" i="80"/>
  <c r="CA38" i="80"/>
  <c r="BZ38" i="80"/>
  <c r="BY38" i="80"/>
  <c r="BX38" i="80"/>
  <c r="BW38" i="80"/>
  <c r="BV38" i="80"/>
  <c r="BU38" i="80"/>
  <c r="BT38" i="80"/>
  <c r="BS38" i="80"/>
  <c r="BR38" i="80"/>
  <c r="BQ38" i="80"/>
  <c r="BP38" i="80"/>
  <c r="BO38" i="80"/>
  <c r="BN38" i="80"/>
  <c r="BM38" i="80"/>
  <c r="BL38" i="80"/>
  <c r="BK38" i="80"/>
  <c r="BJ38" i="80"/>
  <c r="BI38" i="80"/>
  <c r="BH38" i="80"/>
  <c r="BG38" i="80"/>
  <c r="BF38" i="80"/>
  <c r="BE38" i="80"/>
  <c r="BD38" i="80"/>
  <c r="BC38" i="80"/>
  <c r="BB38" i="80"/>
  <c r="BA38" i="80"/>
  <c r="AZ38" i="80"/>
  <c r="AY38" i="80"/>
  <c r="AX38" i="80"/>
  <c r="AW38" i="80"/>
  <c r="AV38" i="80"/>
  <c r="AU38" i="80"/>
  <c r="AT38" i="80"/>
  <c r="AS38" i="80"/>
  <c r="AR38" i="80"/>
  <c r="AQ38" i="80"/>
  <c r="AP38" i="80"/>
  <c r="AO38" i="80"/>
  <c r="AN38" i="80"/>
  <c r="AM38" i="80"/>
  <c r="CD37" i="80"/>
  <c r="CC37" i="80"/>
  <c r="CB37" i="80"/>
  <c r="CA37" i="80"/>
  <c r="BZ37" i="80"/>
  <c r="BY37" i="80"/>
  <c r="BX37" i="80"/>
  <c r="BW37" i="80"/>
  <c r="BV37" i="80"/>
  <c r="BU37" i="80"/>
  <c r="BT37" i="80"/>
  <c r="BS37" i="80"/>
  <c r="BR37" i="80"/>
  <c r="BQ37" i="80"/>
  <c r="BP37" i="80"/>
  <c r="BO37" i="80"/>
  <c r="BN37" i="80"/>
  <c r="BM37" i="80"/>
  <c r="BL37" i="80"/>
  <c r="BK37" i="80"/>
  <c r="BJ37" i="80"/>
  <c r="BI37" i="80"/>
  <c r="BH37" i="80"/>
  <c r="BG37" i="80"/>
  <c r="BF37" i="80"/>
  <c r="BE37" i="80"/>
  <c r="BD37" i="80"/>
  <c r="BC37" i="80"/>
  <c r="BB37" i="80"/>
  <c r="BA37" i="80"/>
  <c r="AZ37" i="80"/>
  <c r="AY37" i="80"/>
  <c r="AX37" i="80"/>
  <c r="AW37" i="80"/>
  <c r="AV37" i="80"/>
  <c r="AU37" i="80"/>
  <c r="AT37" i="80"/>
  <c r="AS37" i="80"/>
  <c r="AR37" i="80"/>
  <c r="AQ37" i="80"/>
  <c r="AP37" i="80"/>
  <c r="AO37" i="80"/>
  <c r="AN37" i="80"/>
  <c r="AM37" i="80"/>
  <c r="CD36" i="80"/>
  <c r="CC36" i="80"/>
  <c r="CB36" i="80"/>
  <c r="CA36" i="80"/>
  <c r="BZ36" i="80"/>
  <c r="BY36" i="80"/>
  <c r="BX36" i="80"/>
  <c r="BW36" i="80"/>
  <c r="BV36" i="80"/>
  <c r="BU36" i="80"/>
  <c r="BT36" i="80"/>
  <c r="BS36" i="80"/>
  <c r="BR36" i="80"/>
  <c r="BQ36" i="80"/>
  <c r="BP36" i="80"/>
  <c r="BO36" i="80"/>
  <c r="BN36" i="80"/>
  <c r="BM36" i="80"/>
  <c r="BL36" i="80"/>
  <c r="BK36" i="80"/>
  <c r="BJ36" i="80"/>
  <c r="BI36" i="80"/>
  <c r="BH36" i="80"/>
  <c r="BG36" i="80"/>
  <c r="BF36" i="80"/>
  <c r="BE36" i="80"/>
  <c r="BD36" i="80"/>
  <c r="BC36" i="80"/>
  <c r="BB36" i="80"/>
  <c r="BA36" i="80"/>
  <c r="AZ36" i="80"/>
  <c r="AY36" i="80"/>
  <c r="AX36" i="80"/>
  <c r="AW36" i="80"/>
  <c r="AV36" i="80"/>
  <c r="AU36" i="80"/>
  <c r="AT36" i="80"/>
  <c r="AS36" i="80"/>
  <c r="AR36" i="80"/>
  <c r="AQ36" i="80"/>
  <c r="AP36" i="80"/>
  <c r="AO36" i="80"/>
  <c r="AN36" i="80"/>
  <c r="AM36" i="80"/>
  <c r="CD35" i="80"/>
  <c r="CC35" i="80"/>
  <c r="CB35" i="80"/>
  <c r="CA35" i="80"/>
  <c r="BZ35" i="80"/>
  <c r="BY35" i="80"/>
  <c r="BX35" i="80"/>
  <c r="BW35" i="80"/>
  <c r="BV35" i="80"/>
  <c r="BU35" i="80"/>
  <c r="BT35" i="80"/>
  <c r="BS35" i="80"/>
  <c r="BR35" i="80"/>
  <c r="BQ35" i="80"/>
  <c r="BP35" i="80"/>
  <c r="BO35" i="80"/>
  <c r="BN35" i="80"/>
  <c r="BM35" i="80"/>
  <c r="BL35" i="80"/>
  <c r="BK35" i="80"/>
  <c r="BJ35" i="80"/>
  <c r="BI35" i="80"/>
  <c r="BH35" i="80"/>
  <c r="BG35" i="80"/>
  <c r="BF35" i="80"/>
  <c r="BE35" i="80"/>
  <c r="BD35" i="80"/>
  <c r="BC35" i="80"/>
  <c r="BB35" i="80"/>
  <c r="BA35" i="80"/>
  <c r="AZ35" i="80"/>
  <c r="AY35" i="80"/>
  <c r="AX35" i="80"/>
  <c r="AW35" i="80"/>
  <c r="AV35" i="80"/>
  <c r="AU35" i="80"/>
  <c r="AT35" i="80"/>
  <c r="AS35" i="80"/>
  <c r="AR35" i="80"/>
  <c r="AQ35" i="80"/>
  <c r="AP35" i="80"/>
  <c r="AO35" i="80"/>
  <c r="AN35" i="80"/>
  <c r="AM35" i="80"/>
  <c r="CD34" i="80"/>
  <c r="CC34" i="80"/>
  <c r="CB34" i="80"/>
  <c r="CA34" i="80"/>
  <c r="BZ34" i="80"/>
  <c r="BY34" i="80"/>
  <c r="BX34" i="80"/>
  <c r="BW34" i="80"/>
  <c r="BV34" i="80"/>
  <c r="BU34" i="80"/>
  <c r="BT34" i="80"/>
  <c r="BS34" i="80"/>
  <c r="BR34" i="80"/>
  <c r="BQ34" i="80"/>
  <c r="BP34" i="80"/>
  <c r="BO34" i="80"/>
  <c r="BN34" i="80"/>
  <c r="BM34" i="80"/>
  <c r="BL34" i="80"/>
  <c r="BK34" i="80"/>
  <c r="BJ34" i="80"/>
  <c r="BI34" i="80"/>
  <c r="BH34" i="80"/>
  <c r="BG34" i="80"/>
  <c r="BF34" i="80"/>
  <c r="BE34" i="80"/>
  <c r="BD34" i="80"/>
  <c r="BC34" i="80"/>
  <c r="BB34" i="80"/>
  <c r="BA34" i="80"/>
  <c r="AZ34" i="80"/>
  <c r="AY34" i="80"/>
  <c r="AX34" i="80"/>
  <c r="AW34" i="80"/>
  <c r="AV34" i="80"/>
  <c r="AU34" i="80"/>
  <c r="AT34" i="80"/>
  <c r="AS34" i="80"/>
  <c r="AR34" i="80"/>
  <c r="AQ34" i="80"/>
  <c r="AP34" i="80"/>
  <c r="AO34" i="80"/>
  <c r="AN34" i="80"/>
  <c r="AM34" i="80"/>
  <c r="CD33" i="80"/>
  <c r="CC33" i="80"/>
  <c r="CB33" i="80"/>
  <c r="CA33" i="80"/>
  <c r="BZ33" i="80"/>
  <c r="BY33" i="80"/>
  <c r="BX33" i="80"/>
  <c r="BW33" i="80"/>
  <c r="BV33" i="80"/>
  <c r="BU33" i="80"/>
  <c r="BT33" i="80"/>
  <c r="BS33" i="80"/>
  <c r="BR33" i="80"/>
  <c r="BQ33" i="80"/>
  <c r="BP33" i="80"/>
  <c r="BO33" i="80"/>
  <c r="BN33" i="80"/>
  <c r="BM33" i="80"/>
  <c r="BL33" i="80"/>
  <c r="BK33" i="80"/>
  <c r="BJ33" i="80"/>
  <c r="BI33" i="80"/>
  <c r="BH33" i="80"/>
  <c r="BG33" i="80"/>
  <c r="BF33" i="80"/>
  <c r="BE33" i="80"/>
  <c r="BD33" i="80"/>
  <c r="BC33" i="80"/>
  <c r="BB33" i="80"/>
  <c r="BA33" i="80"/>
  <c r="AZ33" i="80"/>
  <c r="AY33" i="80"/>
  <c r="AX33" i="80"/>
  <c r="AW33" i="80"/>
  <c r="AV33" i="80"/>
  <c r="AU33" i="80"/>
  <c r="AT33" i="80"/>
  <c r="AS33" i="80"/>
  <c r="AR33" i="80"/>
  <c r="AQ33" i="80"/>
  <c r="AP33" i="80"/>
  <c r="AO33" i="80"/>
  <c r="AN33" i="80"/>
  <c r="AM33" i="80"/>
  <c r="CD32" i="80"/>
  <c r="CC32" i="80"/>
  <c r="CB32" i="80"/>
  <c r="CA32" i="80"/>
  <c r="BZ32" i="80"/>
  <c r="BY32" i="80"/>
  <c r="BX32" i="80"/>
  <c r="BW32" i="80"/>
  <c r="BV32" i="80"/>
  <c r="BU32" i="80"/>
  <c r="BT32" i="80"/>
  <c r="BS32" i="80"/>
  <c r="BR32" i="80"/>
  <c r="BQ32" i="80"/>
  <c r="BP32" i="80"/>
  <c r="BO32" i="80"/>
  <c r="BN32" i="80"/>
  <c r="BM32" i="80"/>
  <c r="BL32" i="80"/>
  <c r="BK32" i="80"/>
  <c r="BJ32" i="80"/>
  <c r="BI32" i="80"/>
  <c r="BH32" i="80"/>
  <c r="BG32" i="80"/>
  <c r="BF32" i="80"/>
  <c r="BE32" i="80"/>
  <c r="BD32" i="80"/>
  <c r="BC32" i="80"/>
  <c r="BB32" i="80"/>
  <c r="BA32" i="80"/>
  <c r="AZ32" i="80"/>
  <c r="AY32" i="80"/>
  <c r="AX32" i="80"/>
  <c r="AW32" i="80"/>
  <c r="AV32" i="80"/>
  <c r="AU32" i="80"/>
  <c r="AT32" i="80"/>
  <c r="AS32" i="80"/>
  <c r="AR32" i="80"/>
  <c r="AQ32" i="80"/>
  <c r="AP32" i="80"/>
  <c r="AO32" i="80"/>
  <c r="AN32" i="80"/>
  <c r="AM32" i="80"/>
  <c r="CD31" i="80"/>
  <c r="CC31" i="80"/>
  <c r="CB31" i="80"/>
  <c r="CA31" i="80"/>
  <c r="BZ31" i="80"/>
  <c r="BY31" i="80"/>
  <c r="BX31" i="80"/>
  <c r="BW31" i="80"/>
  <c r="BV31" i="80"/>
  <c r="BU31" i="80"/>
  <c r="BT31" i="80"/>
  <c r="BS31" i="80"/>
  <c r="BR31" i="80"/>
  <c r="BQ31" i="80"/>
  <c r="BP31" i="80"/>
  <c r="BO31" i="80"/>
  <c r="BN31" i="80"/>
  <c r="BM31" i="80"/>
  <c r="BL31" i="80"/>
  <c r="BK31" i="80"/>
  <c r="BJ31" i="80"/>
  <c r="BI31" i="80"/>
  <c r="BH31" i="80"/>
  <c r="BG31" i="80"/>
  <c r="BF31" i="80"/>
  <c r="BE31" i="80"/>
  <c r="BD31" i="80"/>
  <c r="BC31" i="80"/>
  <c r="BB31" i="80"/>
  <c r="BA31" i="80"/>
  <c r="AZ31" i="80"/>
  <c r="AY31" i="80"/>
  <c r="AX31" i="80"/>
  <c r="AW31" i="80"/>
  <c r="AV31" i="80"/>
  <c r="AU31" i="80"/>
  <c r="AT31" i="80"/>
  <c r="AS31" i="80"/>
  <c r="AR31" i="80"/>
  <c r="AQ31" i="80"/>
  <c r="AP31" i="80"/>
  <c r="AO31" i="80"/>
  <c r="AN31" i="80"/>
  <c r="AM31" i="80"/>
  <c r="CD30" i="80"/>
  <c r="CC30" i="80"/>
  <c r="CB30" i="80"/>
  <c r="CA30" i="80"/>
  <c r="BZ30" i="80"/>
  <c r="BY30" i="80"/>
  <c r="BX30" i="80"/>
  <c r="BW30" i="80"/>
  <c r="BV30" i="80"/>
  <c r="BU30" i="80"/>
  <c r="BT30" i="80"/>
  <c r="BS30" i="80"/>
  <c r="BR30" i="80"/>
  <c r="BQ30" i="80"/>
  <c r="BP30" i="80"/>
  <c r="BO30" i="80"/>
  <c r="BN30" i="80"/>
  <c r="BM30" i="80"/>
  <c r="BL30" i="80"/>
  <c r="BK30" i="80"/>
  <c r="BJ30" i="80"/>
  <c r="BI30" i="80"/>
  <c r="BH30" i="80"/>
  <c r="BG30" i="80"/>
  <c r="BF30" i="80"/>
  <c r="BE30" i="80"/>
  <c r="BD30" i="80"/>
  <c r="BC30" i="80"/>
  <c r="BB30" i="80"/>
  <c r="BA30" i="80"/>
  <c r="AZ30" i="80"/>
  <c r="AY30" i="80"/>
  <c r="AX30" i="80"/>
  <c r="AW30" i="80"/>
  <c r="AV30" i="80"/>
  <c r="AU30" i="80"/>
  <c r="AT30" i="80"/>
  <c r="AS30" i="80"/>
  <c r="AR30" i="80"/>
  <c r="AQ30" i="80"/>
  <c r="AP30" i="80"/>
  <c r="AO30" i="80"/>
  <c r="AN30" i="80"/>
  <c r="AM30" i="80"/>
  <c r="CD29" i="80"/>
  <c r="CC29" i="80"/>
  <c r="CB29" i="80"/>
  <c r="CA29" i="80"/>
  <c r="BZ29" i="80"/>
  <c r="BY29" i="80"/>
  <c r="BX29" i="80"/>
  <c r="BW29" i="80"/>
  <c r="BV29" i="80"/>
  <c r="BU29" i="80"/>
  <c r="BT29" i="80"/>
  <c r="BS29" i="80"/>
  <c r="BR29" i="80"/>
  <c r="BQ29" i="80"/>
  <c r="BP29" i="80"/>
  <c r="BO29" i="80"/>
  <c r="BN29" i="80"/>
  <c r="BM29" i="80"/>
  <c r="BL29" i="80"/>
  <c r="BK29" i="80"/>
  <c r="BJ29" i="80"/>
  <c r="BI29" i="80"/>
  <c r="BH29" i="80"/>
  <c r="BG29" i="80"/>
  <c r="BF29" i="80"/>
  <c r="BE29" i="80"/>
  <c r="BD29" i="80"/>
  <c r="BC29" i="80"/>
  <c r="BB29" i="80"/>
  <c r="BA29" i="80"/>
  <c r="AZ29" i="80"/>
  <c r="AY29" i="80"/>
  <c r="AX29" i="80"/>
  <c r="AW29" i="80"/>
  <c r="AV29" i="80"/>
  <c r="AU29" i="80"/>
  <c r="AT29" i="80"/>
  <c r="AS29" i="80"/>
  <c r="AR29" i="80"/>
  <c r="AQ29" i="80"/>
  <c r="AP29" i="80"/>
  <c r="AO29" i="80"/>
  <c r="AN29" i="80"/>
  <c r="AM29" i="80"/>
  <c r="CD28" i="80"/>
  <c r="CC28" i="80"/>
  <c r="CB28" i="80"/>
  <c r="CA28" i="80"/>
  <c r="BZ28" i="80"/>
  <c r="BY28" i="80"/>
  <c r="BX28" i="80"/>
  <c r="BW28" i="80"/>
  <c r="BV28" i="80"/>
  <c r="BU28" i="80"/>
  <c r="BT28" i="80"/>
  <c r="BS28" i="80"/>
  <c r="BR28" i="80"/>
  <c r="BQ28" i="80"/>
  <c r="BP28" i="80"/>
  <c r="BO28" i="80"/>
  <c r="BN28" i="80"/>
  <c r="BM28" i="80"/>
  <c r="BL28" i="80"/>
  <c r="BK28" i="80"/>
  <c r="BJ28" i="80"/>
  <c r="BI28" i="80"/>
  <c r="BH28" i="80"/>
  <c r="BG28" i="80"/>
  <c r="BF28" i="80"/>
  <c r="BE28" i="80"/>
  <c r="BD28" i="80"/>
  <c r="BC28" i="80"/>
  <c r="BB28" i="80"/>
  <c r="BA28" i="80"/>
  <c r="AZ28" i="80"/>
  <c r="AY28" i="80"/>
  <c r="AX28" i="80"/>
  <c r="AW28" i="80"/>
  <c r="AV28" i="80"/>
  <c r="AU28" i="80"/>
  <c r="AT28" i="80"/>
  <c r="AS28" i="80"/>
  <c r="AR28" i="80"/>
  <c r="AQ28" i="80"/>
  <c r="AP28" i="80"/>
  <c r="AO28" i="80"/>
  <c r="AN28" i="80"/>
  <c r="AM28" i="80"/>
  <c r="CD27" i="80"/>
  <c r="CC27" i="80"/>
  <c r="CB27" i="80"/>
  <c r="CA27" i="80"/>
  <c r="BZ27" i="80"/>
  <c r="BY27" i="80"/>
  <c r="BX27" i="80"/>
  <c r="BW27" i="80"/>
  <c r="BV27" i="80"/>
  <c r="BU27" i="80"/>
  <c r="BT27" i="80"/>
  <c r="BS27" i="80"/>
  <c r="BR27" i="80"/>
  <c r="BQ27" i="80"/>
  <c r="BP27" i="80"/>
  <c r="BO27" i="80"/>
  <c r="BN27" i="80"/>
  <c r="BM27" i="80"/>
  <c r="BL27" i="80"/>
  <c r="BK27" i="80"/>
  <c r="BJ27" i="80"/>
  <c r="BI27" i="80"/>
  <c r="BH27" i="80"/>
  <c r="BG27" i="80"/>
  <c r="BF27" i="80"/>
  <c r="BE27" i="80"/>
  <c r="BD27" i="80"/>
  <c r="BC27" i="80"/>
  <c r="BB27" i="80"/>
  <c r="BA27" i="80"/>
  <c r="AZ27" i="80"/>
  <c r="AY27" i="80"/>
  <c r="AX27" i="80"/>
  <c r="AW27" i="80"/>
  <c r="AV27" i="80"/>
  <c r="AU27" i="80"/>
  <c r="AT27" i="80"/>
  <c r="AS27" i="80"/>
  <c r="AR27" i="80"/>
  <c r="AQ27" i="80"/>
  <c r="AP27" i="80"/>
  <c r="AO27" i="80"/>
  <c r="AN27" i="80"/>
  <c r="AM27" i="80"/>
  <c r="CD26" i="80"/>
  <c r="CC26" i="80"/>
  <c r="CB26" i="80"/>
  <c r="CA26" i="80"/>
  <c r="BZ26" i="80"/>
  <c r="BY26" i="80"/>
  <c r="BX26" i="80"/>
  <c r="BW26" i="80"/>
  <c r="BV26" i="80"/>
  <c r="BU26" i="80"/>
  <c r="BT26" i="80"/>
  <c r="BS26" i="80"/>
  <c r="BR26" i="80"/>
  <c r="BQ26" i="80"/>
  <c r="BP26" i="80"/>
  <c r="BO26" i="80"/>
  <c r="BN26" i="80"/>
  <c r="BM26" i="80"/>
  <c r="BL26" i="80"/>
  <c r="BK26" i="80"/>
  <c r="BJ26" i="80"/>
  <c r="BI26" i="80"/>
  <c r="BH26" i="80"/>
  <c r="BG26" i="80"/>
  <c r="BF26" i="80"/>
  <c r="BE26" i="80"/>
  <c r="BD26" i="80"/>
  <c r="BC26" i="80"/>
  <c r="BB26" i="80"/>
  <c r="BA26" i="80"/>
  <c r="AZ26" i="80"/>
  <c r="AY26" i="80"/>
  <c r="AX26" i="80"/>
  <c r="AW26" i="80"/>
  <c r="AV26" i="80"/>
  <c r="AU26" i="80"/>
  <c r="AT26" i="80"/>
  <c r="AS26" i="80"/>
  <c r="AR26" i="80"/>
  <c r="AQ26" i="80"/>
  <c r="AP26" i="80"/>
  <c r="AO26" i="80"/>
  <c r="AN26" i="80"/>
  <c r="AM26" i="80"/>
  <c r="CD25" i="80"/>
  <c r="CC25" i="80"/>
  <c r="CB25" i="80"/>
  <c r="CA25" i="80"/>
  <c r="BZ25" i="80"/>
  <c r="BY25" i="80"/>
  <c r="BX25" i="80"/>
  <c r="BW25" i="80"/>
  <c r="BV25" i="80"/>
  <c r="BU25" i="80"/>
  <c r="BT25" i="80"/>
  <c r="BS25" i="80"/>
  <c r="BR25" i="80"/>
  <c r="BQ25" i="80"/>
  <c r="BP25" i="80"/>
  <c r="BO25" i="80"/>
  <c r="BN25" i="80"/>
  <c r="BM25" i="80"/>
  <c r="BL25" i="80"/>
  <c r="BK25" i="80"/>
  <c r="BJ25" i="80"/>
  <c r="BI25" i="80"/>
  <c r="BH25" i="80"/>
  <c r="BG25" i="80"/>
  <c r="BF25" i="80"/>
  <c r="BE25" i="80"/>
  <c r="BD25" i="80"/>
  <c r="BC25" i="80"/>
  <c r="BB25" i="80"/>
  <c r="BA25" i="80"/>
  <c r="AZ25" i="80"/>
  <c r="AY25" i="80"/>
  <c r="AX25" i="80"/>
  <c r="AW25" i="80"/>
  <c r="AV25" i="80"/>
  <c r="AU25" i="80"/>
  <c r="AT25" i="80"/>
  <c r="AS25" i="80"/>
  <c r="AR25" i="80"/>
  <c r="AQ25" i="80"/>
  <c r="AP25" i="80"/>
  <c r="AO25" i="80"/>
  <c r="AN25" i="80"/>
  <c r="AM25" i="80"/>
  <c r="CD24" i="80"/>
  <c r="CC24" i="80"/>
  <c r="CB24" i="80"/>
  <c r="CA24" i="80"/>
  <c r="BZ24" i="80"/>
  <c r="BY24" i="80"/>
  <c r="BX24" i="80"/>
  <c r="BW24" i="80"/>
  <c r="BV24" i="80"/>
  <c r="BU24" i="80"/>
  <c r="BT24" i="80"/>
  <c r="BS24" i="80"/>
  <c r="BR24" i="80"/>
  <c r="BQ24" i="80"/>
  <c r="BP24" i="80"/>
  <c r="BO24" i="80"/>
  <c r="BN24" i="80"/>
  <c r="BM24" i="80"/>
  <c r="BL24" i="80"/>
  <c r="BK24" i="80"/>
  <c r="BJ24" i="80"/>
  <c r="BI24" i="80"/>
  <c r="BH24" i="80"/>
  <c r="BG24" i="80"/>
  <c r="BF24" i="80"/>
  <c r="BE24" i="80"/>
  <c r="BD24" i="80"/>
  <c r="BC24" i="80"/>
  <c r="BB24" i="80"/>
  <c r="BA24" i="80"/>
  <c r="AZ24" i="80"/>
  <c r="AY24" i="80"/>
  <c r="AX24" i="80"/>
  <c r="AW24" i="80"/>
  <c r="AV24" i="80"/>
  <c r="AU24" i="80"/>
  <c r="AT24" i="80"/>
  <c r="AS24" i="80"/>
  <c r="AR24" i="80"/>
  <c r="AQ24" i="80"/>
  <c r="AP24" i="80"/>
  <c r="AO24" i="80"/>
  <c r="AN24" i="80"/>
  <c r="AM24" i="80"/>
  <c r="CD23" i="80"/>
  <c r="CC23" i="80"/>
  <c r="CB23" i="80"/>
  <c r="CA23" i="80"/>
  <c r="BZ23" i="80"/>
  <c r="BY23" i="80"/>
  <c r="BX23" i="80"/>
  <c r="BW23" i="80"/>
  <c r="BV23" i="80"/>
  <c r="BU23" i="80"/>
  <c r="BT23" i="80"/>
  <c r="BS23" i="80"/>
  <c r="BR23" i="80"/>
  <c r="BQ23" i="80"/>
  <c r="BP23" i="80"/>
  <c r="BO23" i="80"/>
  <c r="BN23" i="80"/>
  <c r="BM23" i="80"/>
  <c r="BL23" i="80"/>
  <c r="BK23" i="80"/>
  <c r="BJ23" i="80"/>
  <c r="BI23" i="80"/>
  <c r="BH23" i="80"/>
  <c r="BG23" i="80"/>
  <c r="BF23" i="80"/>
  <c r="BE23" i="80"/>
  <c r="BD23" i="80"/>
  <c r="BC23" i="80"/>
  <c r="BB23" i="80"/>
  <c r="BA23" i="80"/>
  <c r="AZ23" i="80"/>
  <c r="AY23" i="80"/>
  <c r="AX23" i="80"/>
  <c r="AW23" i="80"/>
  <c r="AV23" i="80"/>
  <c r="AU23" i="80"/>
  <c r="AT23" i="80"/>
  <c r="AS23" i="80"/>
  <c r="AR23" i="80"/>
  <c r="AQ23" i="80"/>
  <c r="AP23" i="80"/>
  <c r="AO23" i="80"/>
  <c r="AN23" i="80"/>
  <c r="AM23" i="80"/>
  <c r="CD22" i="80"/>
  <c r="CC22" i="80"/>
  <c r="CB22" i="80"/>
  <c r="CA22" i="80"/>
  <c r="BZ22" i="80"/>
  <c r="BY22" i="80"/>
  <c r="BX22" i="80"/>
  <c r="BW22" i="80"/>
  <c r="BV22" i="80"/>
  <c r="BU22" i="80"/>
  <c r="BT22" i="80"/>
  <c r="BS22" i="80"/>
  <c r="BR22" i="80"/>
  <c r="BQ22" i="80"/>
  <c r="BP22" i="80"/>
  <c r="BO22" i="80"/>
  <c r="BN22" i="80"/>
  <c r="BM22" i="80"/>
  <c r="BL22" i="80"/>
  <c r="BK22" i="80"/>
  <c r="BJ22" i="80"/>
  <c r="BI22" i="80"/>
  <c r="BH22" i="80"/>
  <c r="BG22" i="80"/>
  <c r="BF22" i="80"/>
  <c r="BE22" i="80"/>
  <c r="BD22" i="80"/>
  <c r="BC22" i="80"/>
  <c r="BB22" i="80"/>
  <c r="BA22" i="80"/>
  <c r="AZ22" i="80"/>
  <c r="AY22" i="80"/>
  <c r="AX22" i="80"/>
  <c r="AW22" i="80"/>
  <c r="AV22" i="80"/>
  <c r="AU22" i="80"/>
  <c r="AT22" i="80"/>
  <c r="AS22" i="80"/>
  <c r="AR22" i="80"/>
  <c r="AQ22" i="80"/>
  <c r="AP22" i="80"/>
  <c r="AO22" i="80"/>
  <c r="AN22" i="80"/>
  <c r="AM22" i="80"/>
  <c r="CD21" i="80"/>
  <c r="CC21" i="80"/>
  <c r="CB21" i="80"/>
  <c r="CA21" i="80"/>
  <c r="BZ21" i="80"/>
  <c r="BY21" i="80"/>
  <c r="BX21" i="80"/>
  <c r="BW21" i="80"/>
  <c r="BV21" i="80"/>
  <c r="BU21" i="80"/>
  <c r="BT21" i="80"/>
  <c r="BS21" i="80"/>
  <c r="BR21" i="80"/>
  <c r="BQ21" i="80"/>
  <c r="BP21" i="80"/>
  <c r="BO21" i="80"/>
  <c r="BN21" i="80"/>
  <c r="BM21" i="80"/>
  <c r="BL21" i="80"/>
  <c r="BK21" i="80"/>
  <c r="BJ21" i="80"/>
  <c r="BI21" i="80"/>
  <c r="BH21" i="80"/>
  <c r="BG21" i="80"/>
  <c r="BF21" i="80"/>
  <c r="BE21" i="80"/>
  <c r="BD21" i="80"/>
  <c r="BC21" i="80"/>
  <c r="BB21" i="80"/>
  <c r="BA21" i="80"/>
  <c r="AZ21" i="80"/>
  <c r="AY21" i="80"/>
  <c r="AX21" i="80"/>
  <c r="AW21" i="80"/>
  <c r="AV21" i="80"/>
  <c r="AU21" i="80"/>
  <c r="AT21" i="80"/>
  <c r="AS21" i="80"/>
  <c r="AR21" i="80"/>
  <c r="AQ21" i="80"/>
  <c r="AP21" i="80"/>
  <c r="AO21" i="80"/>
  <c r="AN21" i="80"/>
  <c r="AM21" i="80"/>
  <c r="CD20" i="80"/>
  <c r="CC20" i="80"/>
  <c r="CB20" i="80"/>
  <c r="CA20" i="80"/>
  <c r="BZ20" i="80"/>
  <c r="BY20" i="80"/>
  <c r="BX20" i="80"/>
  <c r="BW20" i="80"/>
  <c r="BV20" i="80"/>
  <c r="BU20" i="80"/>
  <c r="BT20" i="80"/>
  <c r="BS20" i="80"/>
  <c r="BR20" i="80"/>
  <c r="BQ20" i="80"/>
  <c r="BP20" i="80"/>
  <c r="BO20" i="80"/>
  <c r="BN20" i="80"/>
  <c r="BM20" i="80"/>
  <c r="BL20" i="80"/>
  <c r="BK20" i="80"/>
  <c r="BJ20" i="80"/>
  <c r="BI20" i="80"/>
  <c r="BH20" i="80"/>
  <c r="BG20" i="80"/>
  <c r="BF20" i="80"/>
  <c r="BE20" i="80"/>
  <c r="BD20" i="80"/>
  <c r="BC20" i="80"/>
  <c r="BB20" i="80"/>
  <c r="BA20" i="80"/>
  <c r="AZ20" i="80"/>
  <c r="AY20" i="80"/>
  <c r="AX20" i="80"/>
  <c r="AW20" i="80"/>
  <c r="AV20" i="80"/>
  <c r="AU20" i="80"/>
  <c r="AT20" i="80"/>
  <c r="AS20" i="80"/>
  <c r="AR20" i="80"/>
  <c r="AQ20" i="80"/>
  <c r="AP20" i="80"/>
  <c r="AO20" i="80"/>
  <c r="AN20" i="80"/>
  <c r="AM20" i="80"/>
  <c r="CD19" i="80"/>
  <c r="CC19" i="80"/>
  <c r="CB19" i="80"/>
  <c r="CA19" i="80"/>
  <c r="BZ19" i="80"/>
  <c r="BY19" i="80"/>
  <c r="BX19" i="80"/>
  <c r="BW19" i="80"/>
  <c r="BV19" i="80"/>
  <c r="BU19" i="80"/>
  <c r="BT19" i="80"/>
  <c r="BS19" i="80"/>
  <c r="BR19" i="80"/>
  <c r="BQ19" i="80"/>
  <c r="BP19" i="80"/>
  <c r="BO19" i="80"/>
  <c r="BN19" i="80"/>
  <c r="BM19" i="80"/>
  <c r="BL19" i="80"/>
  <c r="BK19" i="80"/>
  <c r="BJ19" i="80"/>
  <c r="BI19" i="80"/>
  <c r="BH19" i="80"/>
  <c r="BG19" i="80"/>
  <c r="BF19" i="80"/>
  <c r="BE19" i="80"/>
  <c r="BD19" i="80"/>
  <c r="BC19" i="80"/>
  <c r="BB19" i="80"/>
  <c r="BA19" i="80"/>
  <c r="AZ19" i="80"/>
  <c r="AY19" i="80"/>
  <c r="AX19" i="80"/>
  <c r="AW19" i="80"/>
  <c r="AV19" i="80"/>
  <c r="AU19" i="80"/>
  <c r="AT19" i="80"/>
  <c r="AS19" i="80"/>
  <c r="AR19" i="80"/>
  <c r="AQ19" i="80"/>
  <c r="AP19" i="80"/>
  <c r="AO19" i="80"/>
  <c r="AN19" i="80"/>
  <c r="AM19" i="80"/>
  <c r="CD18" i="80"/>
  <c r="CC18" i="80"/>
  <c r="CB18" i="80"/>
  <c r="CA18" i="80"/>
  <c r="BZ18" i="80"/>
  <c r="BY18" i="80"/>
  <c r="BX18" i="80"/>
  <c r="BW18" i="80"/>
  <c r="BV18" i="80"/>
  <c r="BU18" i="80"/>
  <c r="BT18" i="80"/>
  <c r="BS18" i="80"/>
  <c r="BR18" i="80"/>
  <c r="BQ18" i="80"/>
  <c r="BP18" i="80"/>
  <c r="BO18" i="80"/>
  <c r="BN18" i="80"/>
  <c r="BM18" i="80"/>
  <c r="BL18" i="80"/>
  <c r="BK18" i="80"/>
  <c r="BJ18" i="80"/>
  <c r="BI18" i="80"/>
  <c r="BH18" i="80"/>
  <c r="BG18" i="80"/>
  <c r="BF18" i="80"/>
  <c r="BE18" i="80"/>
  <c r="BD18" i="80"/>
  <c r="BC18" i="80"/>
  <c r="BB18" i="80"/>
  <c r="BA18" i="80"/>
  <c r="AZ18" i="80"/>
  <c r="AY18" i="80"/>
  <c r="AX18" i="80"/>
  <c r="AW18" i="80"/>
  <c r="AV18" i="80"/>
  <c r="AU18" i="80"/>
  <c r="AT18" i="80"/>
  <c r="AS18" i="80"/>
  <c r="AR18" i="80"/>
  <c r="AQ18" i="80"/>
  <c r="AP18" i="80"/>
  <c r="AO18" i="80"/>
  <c r="AN18" i="80"/>
  <c r="AM18" i="80"/>
  <c r="CD17" i="80"/>
  <c r="CC17" i="80"/>
  <c r="CB17" i="80"/>
  <c r="CA17" i="80"/>
  <c r="BZ17" i="80"/>
  <c r="BY17" i="80"/>
  <c r="BX17" i="80"/>
  <c r="BW17" i="80"/>
  <c r="BV17" i="80"/>
  <c r="BU17" i="80"/>
  <c r="BT17" i="80"/>
  <c r="BS17" i="80"/>
  <c r="BR17" i="80"/>
  <c r="BQ17" i="80"/>
  <c r="BP17" i="80"/>
  <c r="BO17" i="80"/>
  <c r="BN17" i="80"/>
  <c r="BM17" i="80"/>
  <c r="BL17" i="80"/>
  <c r="BK17" i="80"/>
  <c r="BJ17" i="80"/>
  <c r="BI17" i="80"/>
  <c r="BH17" i="80"/>
  <c r="BG17" i="80"/>
  <c r="BF17" i="80"/>
  <c r="BE17" i="80"/>
  <c r="BD17" i="80"/>
  <c r="BC17" i="80"/>
  <c r="BB17" i="80"/>
  <c r="BA17" i="80"/>
  <c r="AZ17" i="80"/>
  <c r="AY17" i="80"/>
  <c r="AX17" i="80"/>
  <c r="AW17" i="80"/>
  <c r="AV17" i="80"/>
  <c r="AU17" i="80"/>
  <c r="AT17" i="80"/>
  <c r="AS17" i="80"/>
  <c r="AR17" i="80"/>
  <c r="AQ17" i="80"/>
  <c r="AP17" i="80"/>
  <c r="AO17" i="80"/>
  <c r="AN17" i="80"/>
  <c r="AM17" i="80"/>
  <c r="CD16" i="80"/>
  <c r="CC16" i="80"/>
  <c r="CB16" i="80"/>
  <c r="CA16" i="80"/>
  <c r="BZ16" i="80"/>
  <c r="BY16" i="80"/>
  <c r="BX16" i="80"/>
  <c r="BW16" i="80"/>
  <c r="BV16" i="80"/>
  <c r="BU16" i="80"/>
  <c r="BT16" i="80"/>
  <c r="BS16" i="80"/>
  <c r="BR16" i="80"/>
  <c r="BQ16" i="80"/>
  <c r="BP16" i="80"/>
  <c r="BO16" i="80"/>
  <c r="BN16" i="80"/>
  <c r="BM16" i="80"/>
  <c r="BL16" i="80"/>
  <c r="BK16" i="80"/>
  <c r="BJ16" i="80"/>
  <c r="BI16" i="80"/>
  <c r="BH16" i="80"/>
  <c r="BG16" i="80"/>
  <c r="BF16" i="80"/>
  <c r="BE16" i="80"/>
  <c r="BD16" i="80"/>
  <c r="BC16" i="80"/>
  <c r="BB16" i="80"/>
  <c r="BA16" i="80"/>
  <c r="AZ16" i="80"/>
  <c r="AY16" i="80"/>
  <c r="AX16" i="80"/>
  <c r="AW16" i="80"/>
  <c r="AV16" i="80"/>
  <c r="AU16" i="80"/>
  <c r="AT16" i="80"/>
  <c r="AS16" i="80"/>
  <c r="AR16" i="80"/>
  <c r="AQ16" i="80"/>
  <c r="AP16" i="80"/>
  <c r="AO16" i="80"/>
  <c r="AN16" i="80"/>
  <c r="AM16" i="80"/>
  <c r="CD15" i="80"/>
  <c r="CC15" i="80"/>
  <c r="CB15" i="80"/>
  <c r="CA15" i="80"/>
  <c r="BZ15" i="80"/>
  <c r="BY15" i="80"/>
  <c r="BX15" i="80"/>
  <c r="BW15" i="80"/>
  <c r="BV15" i="80"/>
  <c r="BU15" i="80"/>
  <c r="BT15" i="80"/>
  <c r="BS15" i="80"/>
  <c r="BR15" i="80"/>
  <c r="BQ15" i="80"/>
  <c r="BP15" i="80"/>
  <c r="BO15" i="80"/>
  <c r="BN15" i="80"/>
  <c r="BM15" i="80"/>
  <c r="BL15" i="80"/>
  <c r="BK15" i="80"/>
  <c r="BJ15" i="80"/>
  <c r="BI15" i="80"/>
  <c r="BH15" i="80"/>
  <c r="BG15" i="80"/>
  <c r="BF15" i="80"/>
  <c r="BE15" i="80"/>
  <c r="BD15" i="80"/>
  <c r="BC15" i="80"/>
  <c r="BB15" i="80"/>
  <c r="BA15" i="80"/>
  <c r="AZ15" i="80"/>
  <c r="AY15" i="80"/>
  <c r="AX15" i="80"/>
  <c r="AW15" i="80"/>
  <c r="AV15" i="80"/>
  <c r="AU15" i="80"/>
  <c r="AT15" i="80"/>
  <c r="AS15" i="80"/>
  <c r="AR15" i="80"/>
  <c r="AQ15" i="80"/>
  <c r="AP15" i="80"/>
  <c r="AO15" i="80"/>
  <c r="AN15" i="80"/>
  <c r="AM15" i="80"/>
  <c r="CD14" i="80"/>
  <c r="CC14" i="80"/>
  <c r="CB14" i="80"/>
  <c r="CA14" i="80"/>
  <c r="BZ14" i="80"/>
  <c r="BY14" i="80"/>
  <c r="BX14" i="80"/>
  <c r="BW14" i="80"/>
  <c r="BV14" i="80"/>
  <c r="BU14" i="80"/>
  <c r="BT14" i="80"/>
  <c r="BS14" i="80"/>
  <c r="BR14" i="80"/>
  <c r="BQ14" i="80"/>
  <c r="BP14" i="80"/>
  <c r="BO14" i="80"/>
  <c r="BN14" i="80"/>
  <c r="BM14" i="80"/>
  <c r="BL14" i="80"/>
  <c r="BK14" i="80"/>
  <c r="BJ14" i="80"/>
  <c r="BI14" i="80"/>
  <c r="BH14" i="80"/>
  <c r="BG14" i="80"/>
  <c r="BF14" i="80"/>
  <c r="BE14" i="80"/>
  <c r="BD14" i="80"/>
  <c r="BC14" i="80"/>
  <c r="BB14" i="80"/>
  <c r="BA14" i="80"/>
  <c r="AZ14" i="80"/>
  <c r="AY14" i="80"/>
  <c r="AX14" i="80"/>
  <c r="AW14" i="80"/>
  <c r="AV14" i="80"/>
  <c r="AU14" i="80"/>
  <c r="AT14" i="80"/>
  <c r="AS14" i="80"/>
  <c r="AR14" i="80"/>
  <c r="AQ14" i="80"/>
  <c r="AP14" i="80"/>
  <c r="AO14" i="80"/>
  <c r="AN14" i="80"/>
  <c r="AM14" i="80"/>
  <c r="CD13" i="80"/>
  <c r="CC13" i="80"/>
  <c r="CB13" i="80"/>
  <c r="CA13" i="80"/>
  <c r="BZ13" i="80"/>
  <c r="BY13" i="80"/>
  <c r="BX13" i="80"/>
  <c r="BW13" i="80"/>
  <c r="BV13" i="80"/>
  <c r="BU13" i="80"/>
  <c r="BT13" i="80"/>
  <c r="BS13" i="80"/>
  <c r="BR13" i="80"/>
  <c r="BQ13" i="80"/>
  <c r="BP13" i="80"/>
  <c r="BO13" i="80"/>
  <c r="BN13" i="80"/>
  <c r="BM13" i="80"/>
  <c r="BL13" i="80"/>
  <c r="BK13" i="80"/>
  <c r="BJ13" i="80"/>
  <c r="BI13" i="80"/>
  <c r="BH13" i="80"/>
  <c r="BG13" i="80"/>
  <c r="BF13" i="80"/>
  <c r="BE13" i="80"/>
  <c r="BD13" i="80"/>
  <c r="BC13" i="80"/>
  <c r="BB13" i="80"/>
  <c r="BA13" i="80"/>
  <c r="AZ13" i="80"/>
  <c r="AY13" i="80"/>
  <c r="AX13" i="80"/>
  <c r="AW13" i="80"/>
  <c r="AV13" i="80"/>
  <c r="AU13" i="80"/>
  <c r="AT13" i="80"/>
  <c r="AS13" i="80"/>
  <c r="AR13" i="80"/>
  <c r="AQ13" i="80"/>
  <c r="AP13" i="80"/>
  <c r="AO13" i="80"/>
  <c r="AN13" i="80"/>
  <c r="AM13" i="80"/>
  <c r="CD12" i="80"/>
  <c r="CC12" i="80"/>
  <c r="CB12" i="80"/>
  <c r="CA12" i="80"/>
  <c r="BZ12" i="80"/>
  <c r="BY12" i="80"/>
  <c r="BX12" i="80"/>
  <c r="BW12" i="80"/>
  <c r="BV12" i="80"/>
  <c r="BU12" i="80"/>
  <c r="BT12" i="80"/>
  <c r="BS12" i="80"/>
  <c r="BR12" i="80"/>
  <c r="BQ12" i="80"/>
  <c r="BP12" i="80"/>
  <c r="BO12" i="80"/>
  <c r="BN12" i="80"/>
  <c r="BM12" i="80"/>
  <c r="BL12" i="80"/>
  <c r="BK12" i="80"/>
  <c r="BJ12" i="80"/>
  <c r="BI12" i="80"/>
  <c r="BH12" i="80"/>
  <c r="BG12" i="80"/>
  <c r="BF12" i="80"/>
  <c r="BE12" i="80"/>
  <c r="BD12" i="80"/>
  <c r="BC12" i="80"/>
  <c r="BB12" i="80"/>
  <c r="BA12" i="80"/>
  <c r="AZ12" i="80"/>
  <c r="AY12" i="80"/>
  <c r="AX12" i="80"/>
  <c r="AW12" i="80"/>
  <c r="AV12" i="80"/>
  <c r="AU12" i="80"/>
  <c r="AT12" i="80"/>
  <c r="AS12" i="80"/>
  <c r="AR12" i="80"/>
  <c r="AQ12" i="80"/>
  <c r="AP12" i="80"/>
  <c r="AO12" i="80"/>
  <c r="AN12" i="80"/>
  <c r="AM12" i="80"/>
  <c r="CD11" i="80"/>
  <c r="CC11" i="80"/>
  <c r="CB11" i="80"/>
  <c r="CA11" i="80"/>
  <c r="BZ11" i="80"/>
  <c r="BY11" i="80"/>
  <c r="BX11" i="80"/>
  <c r="BW11" i="80"/>
  <c r="BV11" i="80"/>
  <c r="BU11" i="80"/>
  <c r="BT11" i="80"/>
  <c r="BS11" i="80"/>
  <c r="BR11" i="80"/>
  <c r="BQ11" i="80"/>
  <c r="BP11" i="80"/>
  <c r="BO11" i="80"/>
  <c r="BN11" i="80"/>
  <c r="BM11" i="80"/>
  <c r="BL11" i="80"/>
  <c r="BK11" i="80"/>
  <c r="BJ11" i="80"/>
  <c r="BI11" i="80"/>
  <c r="BH11" i="80"/>
  <c r="BG11" i="80"/>
  <c r="BF11" i="80"/>
  <c r="BE11" i="80"/>
  <c r="BD11" i="80"/>
  <c r="BC11" i="80"/>
  <c r="BB11" i="80"/>
  <c r="BA11" i="80"/>
  <c r="AZ11" i="80"/>
  <c r="AY11" i="80"/>
  <c r="AX11" i="80"/>
  <c r="AW11" i="80"/>
  <c r="AV11" i="80"/>
  <c r="AU11" i="80"/>
  <c r="AT11" i="80"/>
  <c r="AS11" i="80"/>
  <c r="AR11" i="80"/>
  <c r="AQ11" i="80"/>
  <c r="AP11" i="80"/>
  <c r="AO11" i="80"/>
  <c r="AN11" i="80"/>
  <c r="AM11" i="80"/>
  <c r="CD10" i="80"/>
  <c r="CC10" i="80"/>
  <c r="CB10" i="80"/>
  <c r="CA10" i="80"/>
  <c r="BZ10" i="80"/>
  <c r="BY10" i="80"/>
  <c r="BX10" i="80"/>
  <c r="BW10" i="80"/>
  <c r="BV10" i="80"/>
  <c r="BU10" i="80"/>
  <c r="BT10" i="80"/>
  <c r="BS10" i="80"/>
  <c r="BR10" i="80"/>
  <c r="BQ10" i="80"/>
  <c r="BP10" i="80"/>
  <c r="BO10" i="80"/>
  <c r="BN10" i="80"/>
  <c r="BM10" i="80"/>
  <c r="BL10" i="80"/>
  <c r="BK10" i="80"/>
  <c r="BJ10" i="80"/>
  <c r="BI10" i="80"/>
  <c r="BH10" i="80"/>
  <c r="BG10" i="80"/>
  <c r="BF10" i="80"/>
  <c r="BE10" i="80"/>
  <c r="BD10" i="80"/>
  <c r="BC10" i="80"/>
  <c r="BB10" i="80"/>
  <c r="BA10" i="80"/>
  <c r="AZ10" i="80"/>
  <c r="AY10" i="80"/>
  <c r="AX10" i="80"/>
  <c r="AW10" i="80"/>
  <c r="AV10" i="80"/>
  <c r="AU10" i="80"/>
  <c r="AT10" i="80"/>
  <c r="AS10" i="80"/>
  <c r="AR10" i="80"/>
  <c r="AQ10" i="80"/>
  <c r="AP10" i="80"/>
  <c r="AO10" i="80"/>
  <c r="AN10" i="80"/>
  <c r="AM10" i="80"/>
  <c r="CD9" i="80"/>
  <c r="CC9" i="80"/>
  <c r="CB9" i="80"/>
  <c r="CA9" i="80"/>
  <c r="BZ9" i="80"/>
  <c r="BY9" i="80"/>
  <c r="BX9" i="80"/>
  <c r="BW9" i="80"/>
  <c r="BV9" i="80"/>
  <c r="BU9" i="80"/>
  <c r="BT9" i="80"/>
  <c r="BS9" i="80"/>
  <c r="BR9" i="80"/>
  <c r="BQ9" i="80"/>
  <c r="BP9" i="80"/>
  <c r="BO9" i="80"/>
  <c r="BN9" i="80"/>
  <c r="BM9" i="80"/>
  <c r="BL9" i="80"/>
  <c r="BK9" i="80"/>
  <c r="BJ9" i="80"/>
  <c r="BI9" i="80"/>
  <c r="BH9" i="80"/>
  <c r="BG9" i="80"/>
  <c r="BF9" i="80"/>
  <c r="BE9" i="80"/>
  <c r="BD9" i="80"/>
  <c r="BC9" i="80"/>
  <c r="BB9" i="80"/>
  <c r="BA9" i="80"/>
  <c r="AZ9" i="80"/>
  <c r="AY9" i="80"/>
  <c r="AX9" i="80"/>
  <c r="AW9" i="80"/>
  <c r="AV9" i="80"/>
  <c r="AU9" i="80"/>
  <c r="AT9" i="80"/>
  <c r="AS9" i="80"/>
  <c r="AR9" i="80"/>
  <c r="AQ9" i="80"/>
  <c r="AP9" i="80"/>
  <c r="AO9" i="80"/>
  <c r="AN9" i="80"/>
  <c r="AM9" i="80"/>
  <c r="CD8" i="80"/>
  <c r="CC8" i="80"/>
  <c r="CB8" i="80"/>
  <c r="CA8" i="80"/>
  <c r="BZ8" i="80"/>
  <c r="BY8" i="80"/>
  <c r="BX8" i="80"/>
  <c r="BW8" i="80"/>
  <c r="BV8" i="80"/>
  <c r="BU8" i="80"/>
  <c r="BT8" i="80"/>
  <c r="BS8" i="80"/>
  <c r="BR8" i="80"/>
  <c r="BQ8" i="80"/>
  <c r="BP8" i="80"/>
  <c r="BO8" i="80"/>
  <c r="BN8" i="80"/>
  <c r="BM8" i="80"/>
  <c r="BL8" i="80"/>
  <c r="BK8" i="80"/>
  <c r="BJ8" i="80"/>
  <c r="BI8" i="80"/>
  <c r="BH8" i="80"/>
  <c r="BG8" i="80"/>
  <c r="BF8" i="80"/>
  <c r="BE8" i="80"/>
  <c r="BD8" i="80"/>
  <c r="BC8" i="80"/>
  <c r="BB8" i="80"/>
  <c r="BA8" i="80"/>
  <c r="AZ8" i="80"/>
  <c r="AY8" i="80"/>
  <c r="AX8" i="80"/>
  <c r="AW8" i="80"/>
  <c r="AV8" i="80"/>
  <c r="AU8" i="80"/>
  <c r="AT8" i="80"/>
  <c r="AS8" i="80"/>
  <c r="AR8" i="80"/>
  <c r="AQ8" i="80"/>
  <c r="AP8" i="80"/>
  <c r="AO8" i="80"/>
  <c r="AN8" i="80"/>
  <c r="AM8" i="80"/>
  <c r="CD7" i="80"/>
  <c r="CC7" i="80"/>
  <c r="CB7" i="80"/>
  <c r="CA7" i="80"/>
  <c r="BZ7" i="80"/>
  <c r="BY7" i="80"/>
  <c r="BX7" i="80"/>
  <c r="BW7" i="80"/>
  <c r="BV7" i="80"/>
  <c r="BU7" i="80"/>
  <c r="BT7" i="80"/>
  <c r="BS7" i="80"/>
  <c r="BR7" i="80"/>
  <c r="BQ7" i="80"/>
  <c r="BP7" i="80"/>
  <c r="BO7" i="80"/>
  <c r="BN7" i="80"/>
  <c r="BM7" i="80"/>
  <c r="BL7" i="80"/>
  <c r="BK7" i="80"/>
  <c r="BJ7" i="80"/>
  <c r="BI7" i="80"/>
  <c r="BH7" i="80"/>
  <c r="BG7" i="80"/>
  <c r="BF7" i="80"/>
  <c r="BE7" i="80"/>
  <c r="BD7" i="80"/>
  <c r="BC7" i="80"/>
  <c r="BB7" i="80"/>
  <c r="BA7" i="80"/>
  <c r="AZ7" i="80"/>
  <c r="AY7" i="80"/>
  <c r="AX7" i="80"/>
  <c r="AW7" i="80"/>
  <c r="AV7" i="80"/>
  <c r="AU7" i="80"/>
  <c r="AT7" i="80"/>
  <c r="AS7" i="80"/>
  <c r="AR7" i="80"/>
  <c r="AQ7" i="80"/>
  <c r="AP7" i="80"/>
  <c r="AO7" i="80"/>
  <c r="AN7" i="80"/>
  <c r="AM7" i="80"/>
  <c r="CA3" i="80"/>
  <c r="AM2" i="80"/>
  <c r="F5" i="81"/>
  <c r="G4" i="81" l="1"/>
  <c r="L5" i="81"/>
  <c r="L7" i="81"/>
  <c r="B11" i="81"/>
  <c r="C11" i="81"/>
  <c r="D11" i="81"/>
  <c r="E11" i="81"/>
  <c r="B12" i="81"/>
  <c r="D12" i="81"/>
  <c r="E12" i="81"/>
  <c r="C12" i="81"/>
  <c r="E16" i="81" l="1"/>
  <c r="E15" i="81"/>
</calcChain>
</file>

<file path=xl/sharedStrings.xml><?xml version="1.0" encoding="utf-8"?>
<sst xmlns="http://schemas.openxmlformats.org/spreadsheetml/2006/main" count="899" uniqueCount="515">
  <si>
    <t>HABITANTES EN CASTILLA Y LEÓN</t>
  </si>
  <si>
    <t>Total Suma de PRESUPUESTO INICIAL (1)</t>
  </si>
  <si>
    <t>Total Suma de MODIFICACIONES (2)-(1)</t>
  </si>
  <si>
    <t>Total Suma de PRESUPUESTO DEFINITIVO (2)</t>
  </si>
  <si>
    <t>Total Suma de OBLIGACIONES RECONOCIDAS (4)</t>
  </si>
  <si>
    <t>Total Suma de PAGOS REALIZADOS (5)</t>
  </si>
  <si>
    <t>Total Suma de OBLIGACIONES PENDIENTES DE PAGO (4)-(5)</t>
  </si>
  <si>
    <t>Total Suma de REMANENTES DE CRÉDITO</t>
  </si>
  <si>
    <t>Código</t>
  </si>
  <si>
    <t>Nombre</t>
  </si>
  <si>
    <t>DEUDA PÚBLICA</t>
  </si>
  <si>
    <t>01</t>
  </si>
  <si>
    <t>011A</t>
  </si>
  <si>
    <t>DEUDA PÚBLICA DE LA COMUNIDAD AUTÓNOMA</t>
  </si>
  <si>
    <t>011A01</t>
  </si>
  <si>
    <t>AMORTIZACIÓN Y GASTOS FINANCIEROS DEUDA COMUNIDAD</t>
  </si>
  <si>
    <t>JUSTICIA, DEFENSA Y SEGURIDAD</t>
  </si>
  <si>
    <t>JUSTICIA</t>
  </si>
  <si>
    <t>111A</t>
  </si>
  <si>
    <t>ADMINISTRACIÓN GENERAL DE JUSTICIA</t>
  </si>
  <si>
    <t>111A01</t>
  </si>
  <si>
    <t>DIRECCIÓN Y SERVICIOS GENERALES DE JUSTICIA</t>
  </si>
  <si>
    <t>SEGURIDAD CIUDADANA</t>
  </si>
  <si>
    <t>131A</t>
  </si>
  <si>
    <t>ADM. GENERAL DE PROTECCIÓN CIVIL E INTERIOR</t>
  </si>
  <si>
    <t>131A01</t>
  </si>
  <si>
    <t>PROTECCIÓN CIVIL, POLICÍAS LOCALES E INTERIOR</t>
  </si>
  <si>
    <t>PROTECCIÓN Y PROMOCIÓN SOCIAL</t>
  </si>
  <si>
    <t>PENSIONES Y OTRAS PRESTACIONES ECONÓMICAS</t>
  </si>
  <si>
    <t>212A</t>
  </si>
  <si>
    <t>212A01</t>
  </si>
  <si>
    <t>SERVICIOS SOCIALES Y PROMOCIÓN SOCIAL</t>
  </si>
  <si>
    <t>231A</t>
  </si>
  <si>
    <t>DIR.Y SERV.GEN.DE FAMILIA E IGUALDAD DE OPORTUNID.</t>
  </si>
  <si>
    <t>231A01</t>
  </si>
  <si>
    <t>231B</t>
  </si>
  <si>
    <t>ACCIÓN SOCIAL</t>
  </si>
  <si>
    <t>231B01</t>
  </si>
  <si>
    <t>ADMINISTRACIÓN GENERAL DE SERVICIOS SOCIALES</t>
  </si>
  <si>
    <t>231B02</t>
  </si>
  <si>
    <t>SERVICIOS SOCIALES BÁSICOS E INTEGRACIÓN SOCIAL</t>
  </si>
  <si>
    <t>231B03</t>
  </si>
  <si>
    <t>ATENCIÓN A PERSONAS CON DISCAPACIDAD</t>
  </si>
  <si>
    <t>231B04</t>
  </si>
  <si>
    <t>ATENCIÓN A PERSONAS MAYORES</t>
  </si>
  <si>
    <t>231B05</t>
  </si>
  <si>
    <t>ATENCIÓN A LA INFANCIA</t>
  </si>
  <si>
    <t>231B06</t>
  </si>
  <si>
    <t>PROMOCIÓN Y APOYO A LA FAMILIA</t>
  </si>
  <si>
    <t>231B07</t>
  </si>
  <si>
    <t>INTERVENCIÓN EN DROGODEPENDENCIAS</t>
  </si>
  <si>
    <t>231B08</t>
  </si>
  <si>
    <t>MIGRACIÓN Y COOPERACIÓN AL DESARROLLO</t>
  </si>
  <si>
    <t>232A</t>
  </si>
  <si>
    <t>PROMOCIÓN DE COLECTIVOS SOCIALES</t>
  </si>
  <si>
    <t>232A01</t>
  </si>
  <si>
    <t>PROMOCIÓN Y APOYO A LA MUJER</t>
  </si>
  <si>
    <t>232A02</t>
  </si>
  <si>
    <t>PROMOCIÓN Y SERVICIOS A LA JUVENTUD</t>
  </si>
  <si>
    <t>FOMENTO DEL EMPLEO</t>
  </si>
  <si>
    <t>241A</t>
  </si>
  <si>
    <t>DIRECCIÓN Y SERVICIOS GENERALES DE EMPLEO</t>
  </si>
  <si>
    <t>241A01</t>
  </si>
  <si>
    <t>241B</t>
  </si>
  <si>
    <t>EMPLEO Y FORMACIÓN</t>
  </si>
  <si>
    <t>241B01</t>
  </si>
  <si>
    <t>GESTIÓN DEL EMPLEO</t>
  </si>
  <si>
    <t>241B02</t>
  </si>
  <si>
    <t>FORMACIÓN OCUPACIONAL</t>
  </si>
  <si>
    <t>241B03</t>
  </si>
  <si>
    <t>EMPLEO Y FORM.PERS.CON DISCAP.O RIESGO EXCL.SOCIAL</t>
  </si>
  <si>
    <t>241B04</t>
  </si>
  <si>
    <t>INTERMEDIACIÓN LABORAL</t>
  </si>
  <si>
    <t>241C</t>
  </si>
  <si>
    <t>SEGUR.Y SALUD LABORAL,RELAC.LABOR.Y ECON. SOCIAL</t>
  </si>
  <si>
    <t>241C01</t>
  </si>
  <si>
    <t>ECONOMÍA SOCIAL Y DISCAPACITADOS</t>
  </si>
  <si>
    <t>241C02</t>
  </si>
  <si>
    <t>SEGURIDAD Y SALUD LABORAL Y RELACIONES LABORALES</t>
  </si>
  <si>
    <t>VIVIENDA Y URBANISMO</t>
  </si>
  <si>
    <t>261A</t>
  </si>
  <si>
    <t>ARQUITECTURA Y VIVIENDA</t>
  </si>
  <si>
    <t>261A01</t>
  </si>
  <si>
    <t>ARQUITECTURA</t>
  </si>
  <si>
    <t>261A02</t>
  </si>
  <si>
    <t>VIVIENDA</t>
  </si>
  <si>
    <t>261B</t>
  </si>
  <si>
    <t>ORDENACIÓN DEL TERRITORIO Y URBANISMO</t>
  </si>
  <si>
    <t>261B01</t>
  </si>
  <si>
    <t>SANIDAD, EDUCACIÓN Y CULTURA</t>
  </si>
  <si>
    <t>SANIDAD</t>
  </si>
  <si>
    <t>311A</t>
  </si>
  <si>
    <t>DIRECCIÓN Y SERVICIOS GENERALES DE SANIDAD</t>
  </si>
  <si>
    <t>311A01</t>
  </si>
  <si>
    <t>311B</t>
  </si>
  <si>
    <t>ADMÓN. GENERAL DE LA GERENCIA REGIONAL DE SALUD</t>
  </si>
  <si>
    <t>311B01</t>
  </si>
  <si>
    <t>312A</t>
  </si>
  <si>
    <t>ASISTENCIA SANITARIA</t>
  </si>
  <si>
    <t>312A01</t>
  </si>
  <si>
    <t>ATENCIÓN PRIMARIA</t>
  </si>
  <si>
    <t>312A02</t>
  </si>
  <si>
    <t>ATENCIÓN ESPECIALIZADA</t>
  </si>
  <si>
    <t>312A03</t>
  </si>
  <si>
    <t>FORMACIÓN INTERNOS RESIDENTES</t>
  </si>
  <si>
    <t>312A04</t>
  </si>
  <si>
    <t>EMERGENCIAS SANITARIAS</t>
  </si>
  <si>
    <t>313B</t>
  </si>
  <si>
    <t>SALUD PÚBLICA</t>
  </si>
  <si>
    <t>313B01</t>
  </si>
  <si>
    <t>EDUCACIÓN</t>
  </si>
  <si>
    <t>321A</t>
  </si>
  <si>
    <t>ADMINISTRACIÓN GENERAL DE EDUCACIÓN</t>
  </si>
  <si>
    <t>321A01</t>
  </si>
  <si>
    <t>DIRECCIÓN Y SERVICIOS GENERALES DE EDUCACIÓN</t>
  </si>
  <si>
    <t>322A</t>
  </si>
  <si>
    <t>ENSEÑANZA ESCOLAR</t>
  </si>
  <si>
    <t>322A01</t>
  </si>
  <si>
    <t>EDUCACIÓN INFANTIL Y PRIMARIA</t>
  </si>
  <si>
    <t>322A02</t>
  </si>
  <si>
    <t>EDUC.SECUNDARIA,F.P.,EDUC.ESP.,ENS.ART.E IDIOMAS</t>
  </si>
  <si>
    <t>322A03</t>
  </si>
  <si>
    <t>EDUC.COMPENSAT.,PERMAN.Y A DISTANCIA NO UNIVERSIT.</t>
  </si>
  <si>
    <t>322A04</t>
  </si>
  <si>
    <t>SERVICIOS COMPLEMENTARIOS A LA ENSEÑANZA</t>
  </si>
  <si>
    <t>322A05</t>
  </si>
  <si>
    <t>MEJORA CALIDAD ENSEÑANZA</t>
  </si>
  <si>
    <t>322B</t>
  </si>
  <si>
    <t>ENSEÑANZA UNIVERSITARIA</t>
  </si>
  <si>
    <t>322B01</t>
  </si>
  <si>
    <t>ENSEÑANZAS UNIVERSITARIAS</t>
  </si>
  <si>
    <t>322C</t>
  </si>
  <si>
    <t>ENSEÑANZA AGRARIA</t>
  </si>
  <si>
    <t>322C01</t>
  </si>
  <si>
    <t>CULTURA</t>
  </si>
  <si>
    <t>331A</t>
  </si>
  <si>
    <t>DIRECCIÓN Y SERVICIOS GRALES. DE CULTURA Y TURISMO</t>
  </si>
  <si>
    <t>331A01</t>
  </si>
  <si>
    <t>334A</t>
  </si>
  <si>
    <t>PROMOCIÓN, FOMENTO Y APOYO A LA ACCIÓN CULTURAL</t>
  </si>
  <si>
    <t>334A01</t>
  </si>
  <si>
    <t>336A</t>
  </si>
  <si>
    <t>FOMENTO Y APOYO A LA ACTIVIDAD DEPORTIVA</t>
  </si>
  <si>
    <t>336A01</t>
  </si>
  <si>
    <t>337A</t>
  </si>
  <si>
    <t>PATRIMONIO HISTÓRICO</t>
  </si>
  <si>
    <t>337A01</t>
  </si>
  <si>
    <t>PROMOCIÓN, FOMENTO Y APOYO AL PATRIMONIO HISTÓRICO</t>
  </si>
  <si>
    <t>SECTORES ECONÓMICOS</t>
  </si>
  <si>
    <t>AGRICULTURA, GANADERÍA Y PESCA</t>
  </si>
  <si>
    <t>411A</t>
  </si>
  <si>
    <t>ADM. GENERAL DE AGRICULTURA Y GANADERÍA</t>
  </si>
  <si>
    <t>411A01</t>
  </si>
  <si>
    <t>ADMINISTRACIÓN GENERAL AGRARIA</t>
  </si>
  <si>
    <t>411A02</t>
  </si>
  <si>
    <t>ADMINIST. Y SERV. GEN.INSTITUTO TECNOLÓGICO AGRARIO</t>
  </si>
  <si>
    <t>412A</t>
  </si>
  <si>
    <t>MEJORAS ESTRUCTURAS AGRARIAS Y SISTEMAS PRODUCT.</t>
  </si>
  <si>
    <t>412A01</t>
  </si>
  <si>
    <t>APOYO EMPRESA AGRARIA</t>
  </si>
  <si>
    <t>412B</t>
  </si>
  <si>
    <t>REGULARIZACIÓN MERCADOS</t>
  </si>
  <si>
    <t>412B01</t>
  </si>
  <si>
    <t>FEAGA. REGULARIZACIÓN DE MERCADOS</t>
  </si>
  <si>
    <t>412B02</t>
  </si>
  <si>
    <t>GESTIÓN DE AYUDAS AGRARIAS DEL FEAGA</t>
  </si>
  <si>
    <t>412C</t>
  </si>
  <si>
    <t>PRODUCCIÓN AGRARIA</t>
  </si>
  <si>
    <t>412C01</t>
  </si>
  <si>
    <t>413A</t>
  </si>
  <si>
    <t>COMERCIALIZ.,INDUSTR.Y CONTROL CALIDAD AGROALIMENT</t>
  </si>
  <si>
    <t>413A01</t>
  </si>
  <si>
    <t>414A</t>
  </si>
  <si>
    <t>REFORMA AGRARIA</t>
  </si>
  <si>
    <t>414A01</t>
  </si>
  <si>
    <t>INDUSTRIA Y ENERGÍA</t>
  </si>
  <si>
    <t>421A</t>
  </si>
  <si>
    <t>ADMINISTRACIÓN GENERAL DE INDUSTRIA</t>
  </si>
  <si>
    <t>421A01</t>
  </si>
  <si>
    <t>DIR. Y SERV. GRALES.DE ECONOMÍA Y EMPLEO</t>
  </si>
  <si>
    <t>421A02</t>
  </si>
  <si>
    <t>ADM.Y SERV.GEN.INSTIT.COMPETITIVIDAD EMPRESARIAL</t>
  </si>
  <si>
    <t>421A03</t>
  </si>
  <si>
    <t>INSPECCIÓN, NORMATIVA Y CALIDAD INDUSTRIAL</t>
  </si>
  <si>
    <t>422A</t>
  </si>
  <si>
    <t>DESARROLLO EMPRESARIAL</t>
  </si>
  <si>
    <t>422A01</t>
  </si>
  <si>
    <t>CREACIÓN DE EMPRESAS</t>
  </si>
  <si>
    <t>422A02</t>
  </si>
  <si>
    <t>COMPETITIVIDAD</t>
  </si>
  <si>
    <t>423A</t>
  </si>
  <si>
    <t>FOMENTO DE LA MINERÍA</t>
  </si>
  <si>
    <t>423A01</t>
  </si>
  <si>
    <t>APROVECHAMIENTO DE RECURSOS MINEROS</t>
  </si>
  <si>
    <t>425A</t>
  </si>
  <si>
    <t>PLANIFICACIÓN Y PRODUCCIÓN ENERGÉTICA</t>
  </si>
  <si>
    <t>425A01</t>
  </si>
  <si>
    <t>INFRAESTRUCTURA ELÉCTRICA Y AHORRO ENERGÉTICO</t>
  </si>
  <si>
    <t>COMERCIO Y TURISMO</t>
  </si>
  <si>
    <t>431A</t>
  </si>
  <si>
    <t>COMERCIO EXTERIOR</t>
  </si>
  <si>
    <t>431A01</t>
  </si>
  <si>
    <t>INTERNACIONALIZACIÓN</t>
  </si>
  <si>
    <t>431B</t>
  </si>
  <si>
    <t>COMERCIO INTERIOR</t>
  </si>
  <si>
    <t>431B01</t>
  </si>
  <si>
    <t>ORDENACIÓN Y PROMOCIÓN COMERCIAL</t>
  </si>
  <si>
    <t>432A</t>
  </si>
  <si>
    <t>ORDENACIÓN Y PROMOCIÓN TURÍSTICA</t>
  </si>
  <si>
    <t>432A01</t>
  </si>
  <si>
    <t>ORDENACIÓN, PROMOCIÓN Y GESTIÓN DEL TURISMO</t>
  </si>
  <si>
    <t>INFRAESTRUCTURAS</t>
  </si>
  <si>
    <t>451A</t>
  </si>
  <si>
    <t>ADMINISTRACIÓN GENERAL DE INFRAESTRUCTURAS BÁSICAS</t>
  </si>
  <si>
    <t>451A01</t>
  </si>
  <si>
    <t>DIR. Y SERV.GENERALES DE FOMENTO Y MEDIO AMB.</t>
  </si>
  <si>
    <t>452A</t>
  </si>
  <si>
    <t>ABASTECIMIENTO Y SANEAMIENTO DE AGUAS</t>
  </si>
  <si>
    <t>452A01</t>
  </si>
  <si>
    <t>453A</t>
  </si>
  <si>
    <t>INFRAESTRUCTURA DEL TRANSPORTE</t>
  </si>
  <si>
    <t>453A01</t>
  </si>
  <si>
    <t>CARRETERAS Y FERROCARRILES</t>
  </si>
  <si>
    <t>453A03</t>
  </si>
  <si>
    <t>INFRAESTRUCTURAS COMPLEMENTARIAS DEL TRANSPORTE</t>
  </si>
  <si>
    <t>453A04</t>
  </si>
  <si>
    <t>PROMOCIÓN Y ORDENACIÓN DEL TRANSPORTE</t>
  </si>
  <si>
    <t>456A</t>
  </si>
  <si>
    <t>ORDENACIÓN Y MEJORA DEL MEDIO NATURAL</t>
  </si>
  <si>
    <t>456A01</t>
  </si>
  <si>
    <t>456B</t>
  </si>
  <si>
    <t>GESTIÓN MEDIOAMBIENTAL</t>
  </si>
  <si>
    <t>456B01</t>
  </si>
  <si>
    <t>PROTECCIÓN Y EDUCACIÓN AMBIENTAL</t>
  </si>
  <si>
    <t>INVESTIGACIÓN, DESARROLLO E INNOVACIÓN</t>
  </si>
  <si>
    <t>463A</t>
  </si>
  <si>
    <t>INVESTIG. Y FORMACIÓN CIENTÍFICA Y UNIVERSITARIA</t>
  </si>
  <si>
    <t>463A01</t>
  </si>
  <si>
    <t>467B</t>
  </si>
  <si>
    <t>INVESTIGACIÓN Y DESARROLLO EN SECTORES</t>
  </si>
  <si>
    <t>467B01</t>
  </si>
  <si>
    <t>INVESTIGAC.APLICADA Y DESARROLLO EN OTROS SECTORES</t>
  </si>
  <si>
    <t>467B02</t>
  </si>
  <si>
    <t>EFICIENCIA ENERGÉTICA Y ENERGÍAS RENOVABLES</t>
  </si>
  <si>
    <t>467B03</t>
  </si>
  <si>
    <t>ESTUDIOS E INVESTIG.ESTADÍSTICOS,ECONÓMICOS Y SOC.</t>
  </si>
  <si>
    <t>467B04</t>
  </si>
  <si>
    <t>INVESTIGACIÓN CIENTÍFICA O NO ORIENTADA</t>
  </si>
  <si>
    <t>467B05</t>
  </si>
  <si>
    <t>INNOVACIÓN</t>
  </si>
  <si>
    <t>467B06</t>
  </si>
  <si>
    <t>COORDINACIÓN EN CIENCIA Y TECNOLOGÍA</t>
  </si>
  <si>
    <t>OTRAS ACTUACIONES DE CARÁCTER ECONÓMICO</t>
  </si>
  <si>
    <t>491A</t>
  </si>
  <si>
    <t>COMUNICACIONES</t>
  </si>
  <si>
    <t>491A01</t>
  </si>
  <si>
    <t>TECNOLOGÍAS INFORMAC.Y COMUNICACIONES ADM. REG.</t>
  </si>
  <si>
    <t>491A02</t>
  </si>
  <si>
    <t>PROMOCIÓN DE TELECOM. Y SOCIEDAD DE LA INFORMACIÓN</t>
  </si>
  <si>
    <t>492A</t>
  </si>
  <si>
    <t>CONSUMO</t>
  </si>
  <si>
    <t>492A01</t>
  </si>
  <si>
    <t>ORDENACIÓN, CONTROL E INFORMACIÓN SOBRE EL CONSUMO</t>
  </si>
  <si>
    <t>SERVICIOS DE CARÁCTER GENERAL</t>
  </si>
  <si>
    <t>ALTA DIRECCIÓN DE LA COMUNIDAD</t>
  </si>
  <si>
    <t>911A</t>
  </si>
  <si>
    <t>ACTIVIDAD LEGISLATIVA</t>
  </si>
  <si>
    <t>911A01</t>
  </si>
  <si>
    <t>911B</t>
  </si>
  <si>
    <t>CONTROL EXTERNO DEL SECTOR PÚBLICO</t>
  </si>
  <si>
    <t>911B01</t>
  </si>
  <si>
    <t>911C</t>
  </si>
  <si>
    <t>DIREC.Y SERV.GRALES INSTITUCIONES PROP.COMUNIDAD</t>
  </si>
  <si>
    <t>911C01</t>
  </si>
  <si>
    <t>911D</t>
  </si>
  <si>
    <t>PROCURADOR DEL COMÚN</t>
  </si>
  <si>
    <t>911D01</t>
  </si>
  <si>
    <t>911E</t>
  </si>
  <si>
    <t>ALTO ASESORAMIENTO DE LA COMUNIDAD</t>
  </si>
  <si>
    <t>911E01</t>
  </si>
  <si>
    <t>911F</t>
  </si>
  <si>
    <t>ASESORAMIENTO COMUNIDAD EN MATERIA SOCIOECONÓMICA</t>
  </si>
  <si>
    <t>911F01</t>
  </si>
  <si>
    <t>912A</t>
  </si>
  <si>
    <t>ALTA DIRECCIÓN DE LA JUNTA</t>
  </si>
  <si>
    <t>912A01</t>
  </si>
  <si>
    <t>PRESIDENCIA DE LA JUNTA</t>
  </si>
  <si>
    <t>912C</t>
  </si>
  <si>
    <t>INFORMACIÓN Y COMUNICACIÓN</t>
  </si>
  <si>
    <t>912C01</t>
  </si>
  <si>
    <t>912D</t>
  </si>
  <si>
    <t>RELACIONES INSTITUCIONALES</t>
  </si>
  <si>
    <t>912D02</t>
  </si>
  <si>
    <t>912E</t>
  </si>
  <si>
    <t>ANÁLISIS Y PLANIFICACIÓN</t>
  </si>
  <si>
    <t>912E01</t>
  </si>
  <si>
    <t>ANÁLISIS Y PLANIFICACIÓN DE LA ACCIÓN DEL GOBIERNO</t>
  </si>
  <si>
    <t>ADMINISTRACIÓN GENERAL</t>
  </si>
  <si>
    <t>921A</t>
  </si>
  <si>
    <t>SERVICIOS GENERALES</t>
  </si>
  <si>
    <t>921A01</t>
  </si>
  <si>
    <t>DIRECCIÓN Y SERVICIOS GENERALES DE PRESIDENCIA</t>
  </si>
  <si>
    <t>921A02</t>
  </si>
  <si>
    <t>INSTALACIONES Y COBERTURA DE LOS SERVICIOS</t>
  </si>
  <si>
    <t>921A03</t>
  </si>
  <si>
    <t>ATENCIÓN AL CIUDADANO</t>
  </si>
  <si>
    <t>921A04</t>
  </si>
  <si>
    <t>ASESORAMIENTO Y DEFENSA INTERESES DE LA COMUNIDAD</t>
  </si>
  <si>
    <t>921B</t>
  </si>
  <si>
    <t>FUNCIÓN PÚBLICA</t>
  </si>
  <si>
    <t>921B01</t>
  </si>
  <si>
    <t>DIRECCIÓN Y ADMINISTRACIÓN DE LA FUNCIÓN PÚBLICA</t>
  </si>
  <si>
    <t>921B02</t>
  </si>
  <si>
    <t>FORMACIÓN Y PERFECCIONAMIENTO DEL PERSONAL</t>
  </si>
  <si>
    <t>923A</t>
  </si>
  <si>
    <t>GESTIÓN DEL PATRIMONIO Y EDIFICIOS ADMINISTRATIVOS</t>
  </si>
  <si>
    <t>923A01</t>
  </si>
  <si>
    <t>923B</t>
  </si>
  <si>
    <t>ELABORACIÓN Y DIFUSIÓN ESTADÍSTICA</t>
  </si>
  <si>
    <t>923B01</t>
  </si>
  <si>
    <t>923C</t>
  </si>
  <si>
    <t>ADMINISTRACIÓN GENERAL DE ECONOMÍA Y HACIENDA</t>
  </si>
  <si>
    <t>923C01</t>
  </si>
  <si>
    <t>DIRECCIÓN Y SERV. GENERALES DE ECONOMÍA Y HACIENDA</t>
  </si>
  <si>
    <t>923C02</t>
  </si>
  <si>
    <t>GESTIÓN DE LA TESORERÍA</t>
  </si>
  <si>
    <t>924A</t>
  </si>
  <si>
    <t>COMUNICACIÓN SOCIAL Y PARTICIPACIÓN CIUDADANA</t>
  </si>
  <si>
    <t>924A01</t>
  </si>
  <si>
    <t>ELECCIONES A CORTES DE CASTILLA Y LEÓN</t>
  </si>
  <si>
    <t>ADMINISTRACIÓN FINANCIERA Y TRIBUTARIA</t>
  </si>
  <si>
    <t>931A</t>
  </si>
  <si>
    <t>POLÍTICA ECONÓMICA Y PRESUPUESTARIA</t>
  </si>
  <si>
    <t>931A02</t>
  </si>
  <si>
    <t>PRESUPUESTAC. Y SEGUIMIENTO DE ECONOMÍA Y HACIENDA</t>
  </si>
  <si>
    <t>931A03</t>
  </si>
  <si>
    <t>CONTROL INTERNO Y CONTABILIDAD PÚBLICA</t>
  </si>
  <si>
    <t>932A</t>
  </si>
  <si>
    <t>GESTIÓN DEL SISTEMA TRIBUTARIO</t>
  </si>
  <si>
    <t>932A01</t>
  </si>
  <si>
    <t>TRIBUTOS Y FINANCIACIÓN AUTONÓMICA</t>
  </si>
  <si>
    <t>TRANSFERENCIAS A LAS ADMINISTRACIONES PÚBLICAS</t>
  </si>
  <si>
    <t>941A</t>
  </si>
  <si>
    <t>TRANSFERENCIAS A LAS CORPORACIONES LOCALES</t>
  </si>
  <si>
    <t>941A01</t>
  </si>
  <si>
    <t>DELEG. Y TRANSF. COMPETENCIAS A ENTIDADES LOCALES</t>
  </si>
  <si>
    <t>941A02</t>
  </si>
  <si>
    <t>COOPERACIÓN ECONÓMICA LOCAL</t>
  </si>
  <si>
    <t>Total general</t>
  </si>
  <si>
    <t>elp</t>
  </si>
  <si>
    <t>diferencias</t>
  </si>
  <si>
    <t>REMANENTES DE CRÉDITO</t>
  </si>
  <si>
    <t>Obligaciones reconocidas</t>
  </si>
  <si>
    <t>Sector Público Autonómico</t>
  </si>
  <si>
    <t>Gráficos</t>
  </si>
  <si>
    <t>Por área</t>
  </si>
  <si>
    <t>Por políticas</t>
  </si>
  <si>
    <t>Por grupo de programas</t>
  </si>
  <si>
    <t>Por programas</t>
  </si>
  <si>
    <t>Por subprogramas</t>
  </si>
  <si>
    <t>Evolución</t>
  </si>
  <si>
    <t>Distribución porcentual</t>
  </si>
  <si>
    <t>Modificaciones netas</t>
  </si>
  <si>
    <t>TDIV16GP</t>
  </si>
  <si>
    <t>TDIV11</t>
  </si>
  <si>
    <t>TDIV12</t>
  </si>
  <si>
    <t>TDIV13</t>
  </si>
  <si>
    <t>TDIV14</t>
  </si>
  <si>
    <t>TDIV15</t>
  </si>
  <si>
    <t>TDIV16Área</t>
  </si>
  <si>
    <t>TDIV16Políticas</t>
  </si>
  <si>
    <t>TDIV16SUBPR</t>
  </si>
  <si>
    <t>TDIV16PROG.</t>
  </si>
  <si>
    <t>TDIV6Politica Mod +y-</t>
  </si>
  <si>
    <t>Índice</t>
  </si>
  <si>
    <t>CONJUNTO</t>
  </si>
  <si>
    <t>ELP Funcional</t>
  </si>
  <si>
    <t>TD Aum-dis políticas</t>
  </si>
  <si>
    <t>TD Aum-dis programas</t>
  </si>
  <si>
    <t>IV11</t>
  </si>
  <si>
    <t>IV11Centro G. y Cap.</t>
  </si>
  <si>
    <t>IV12</t>
  </si>
  <si>
    <t>IV12 Centro G. y Cap.</t>
  </si>
  <si>
    <t>IV16Área</t>
  </si>
  <si>
    <t>IV16Políticas</t>
  </si>
  <si>
    <t>TDIV6GP Mod +y-</t>
  </si>
  <si>
    <t>IV16GP</t>
  </si>
  <si>
    <t>TDIV6PROG Mod +y-</t>
  </si>
  <si>
    <t>IV16PROG.</t>
  </si>
  <si>
    <t>TDIV6SubPr Mod +y-</t>
  </si>
  <si>
    <t>IV16SUBPR</t>
  </si>
  <si>
    <t>TD remanentes y modif</t>
  </si>
  <si>
    <t>TDIV7Áea</t>
  </si>
  <si>
    <t>TDIV7Política</t>
  </si>
  <si>
    <t>TDIV7GrPrg</t>
  </si>
  <si>
    <t>TDIV7PROG.</t>
  </si>
  <si>
    <t>TDIV7SubProg.</t>
  </si>
  <si>
    <t>TDIV8Área</t>
  </si>
  <si>
    <t>TDIV8Política</t>
  </si>
  <si>
    <t>TDIV8GrPrg</t>
  </si>
  <si>
    <t>TDIV8PROG</t>
  </si>
  <si>
    <t>TDIV8SubProg.</t>
  </si>
  <si>
    <t>1,gasto areas hab.</t>
  </si>
  <si>
    <t>2,gasto políticas hab.</t>
  </si>
  <si>
    <t>5,gasto pro y subpro hab.</t>
  </si>
  <si>
    <t>Gráfico 71 Ob R</t>
  </si>
  <si>
    <t xml:space="preserve">Gráfico 72 Ob R </t>
  </si>
  <si>
    <t xml:space="preserve">Gráfico 73 Ob R </t>
  </si>
  <si>
    <t>Gráfico 74 Ob R</t>
  </si>
  <si>
    <t>Gráfico 75 Ob R</t>
  </si>
  <si>
    <t>Gráfico 76 Ob R</t>
  </si>
  <si>
    <t>Gráfico 77 Ob R</t>
  </si>
  <si>
    <t>Gráfico 78 Ob R</t>
  </si>
  <si>
    <t>Gráfico 79 Ob R</t>
  </si>
  <si>
    <t>Gráfico 80 Ob R</t>
  </si>
  <si>
    <t>Gráfico 81 Ob R</t>
  </si>
  <si>
    <t>Gráfico 82 GPH</t>
  </si>
  <si>
    <t>Gráfico 83 GPH</t>
  </si>
  <si>
    <t>Gráfico 84 GPH</t>
  </si>
  <si>
    <t>Gráfico 85 GPH</t>
  </si>
  <si>
    <t>Gráfico 86 GPH</t>
  </si>
  <si>
    <t>Gráfico 87 GPH</t>
  </si>
  <si>
    <t>Gráfico 88 MOD</t>
  </si>
  <si>
    <t>Gráfico 89 MOD</t>
  </si>
  <si>
    <t>Gráfico 90 MOD</t>
  </si>
  <si>
    <t>Gráfico 91 RC</t>
  </si>
  <si>
    <t>Gráfico 92 RC</t>
  </si>
  <si>
    <t>Gráfico 93 RC</t>
  </si>
  <si>
    <t>Gráfico 94 RC</t>
  </si>
  <si>
    <t>Gráfico 95 RC</t>
  </si>
  <si>
    <t>Gráfico 96 RC</t>
  </si>
  <si>
    <t>Gráfico 97 OPP</t>
  </si>
  <si>
    <t>Gráfico 98 OPP</t>
  </si>
  <si>
    <t>Remanentes</t>
  </si>
  <si>
    <t>Asistencia Sanitaria</t>
  </si>
  <si>
    <t>Evolución de subprogramas de gasto incluidos en el programa de enseñanza escolar</t>
  </si>
  <si>
    <t>Enseñanza escolar</t>
  </si>
  <si>
    <t>Acción Social</t>
  </si>
  <si>
    <t>Mayores aumentos relativos</t>
  </si>
  <si>
    <t>Mayores disminuciones relativas</t>
  </si>
  <si>
    <t>Gasto Por habitante</t>
  </si>
  <si>
    <t>Reparto del gasto por habitante de 2018 entre las diferentes áreas de gasto</t>
  </si>
  <si>
    <t>Evolución del gasto por habitante entre las diferentes áreas de gasto</t>
  </si>
  <si>
    <t xml:space="preserve">Reparto del gasto por habitante de 2018 entre las políticas más relevantes </t>
  </si>
  <si>
    <t>Evolución del gasto por habitante entre las políticas más relevantes</t>
  </si>
  <si>
    <t>Reparto del gasto por habitante de 2018 entre los diferentes programas y subprogramas presupuestarios más relevantes</t>
  </si>
  <si>
    <t>Evolución del gasto por habitante entre los diferentes programas y subprogramas presupuestarios más relevantes</t>
  </si>
  <si>
    <t xml:space="preserve">Evolución de subprogramas con modificaciones presupuestarias negativas más relevantes </t>
  </si>
  <si>
    <t>Reparto de las obligaciones totales reconocidas de 2018 entre las diferentes áreas de gasto</t>
  </si>
  <si>
    <t>Reparto de las obligaciones totales reconocidas de 2018 entre las diferentes políticas de gasto</t>
  </si>
  <si>
    <r>
      <t>Evolución de remanentes de crédito por áreas de gasto entre 2015 y 2018</t>
    </r>
    <r>
      <rPr>
        <b/>
        <sz val="8"/>
        <color theme="1"/>
        <rFont val="Times New Roman"/>
        <family val="1"/>
      </rPr>
      <t> </t>
    </r>
  </si>
  <si>
    <t>Reparto de las obligaciones totales reconocidas de 2018 entre los programas de gasto más relevantes</t>
  </si>
  <si>
    <t>Evolución de subprogramas de gasto incluidos en el programa de acción social</t>
  </si>
  <si>
    <t>Evolución de subprogramas de gasto incluidos en el programa de asistencia sanitaria</t>
  </si>
  <si>
    <t xml:space="preserve">Evolución de remanentes de crédito por programas presupuestarios más relevantes </t>
  </si>
  <si>
    <t xml:space="preserve">Evolución de remanentes de crédito por subprogramas presupuestarios más relevantes </t>
  </si>
  <si>
    <t>Evolución de subprogramas con modificaciones positivas y remanentes de crédito más relevantes</t>
  </si>
  <si>
    <t xml:space="preserve">Evolución de las obligaciones pendientes de pago más relevantes por subprogramas de gasto </t>
  </si>
  <si>
    <t xml:space="preserve">Evolución de remanentes de crédito por políticas de gasto más relevantes </t>
  </si>
  <si>
    <t>Evolución de remanentes de crédito por programas presupuestarios más relevantes</t>
  </si>
  <si>
    <t>Evolución de remanentes de crédito por subprogramas presupuestarios más relevantes</t>
  </si>
  <si>
    <t xml:space="preserve">Evolución de las obligaciones pendientes de pago de las diferentes  de gasto </t>
  </si>
  <si>
    <t>Evolución de subprogramas con modificaciones presupuestarias positivas más relevantes</t>
  </si>
  <si>
    <t>Evolución de las de las obligaciones totales reconocidas áreas de gasto</t>
  </si>
  <si>
    <t>Evolución de las obligaciones totales reconocidas de las diferentes políticas de gasto</t>
  </si>
  <si>
    <t>Evolución de las obligaciones totales reconocidas de los diferentes grupos de programas de gasto</t>
  </si>
  <si>
    <t>Evolución de las obligaciones totales reconocidas de los diferentes subprogramas de gasto</t>
  </si>
  <si>
    <t>Evolución de las de las modificaciones presupuestarias netas por áreas de gasto</t>
  </si>
  <si>
    <t>Evolución de las modificaciones presupuestarias netas de las diferentes políticas de gasto</t>
  </si>
  <si>
    <t>Evolución de las modificaciones presupuestarias neta de los diferentes grupos de programas de gasto</t>
  </si>
  <si>
    <t>Evolución de las modificaciones presupuestarias netas de los diferentes programas de gasto</t>
  </si>
  <si>
    <t>Evolución de las modificaciones presupuestarias netas de los diferentes subprogramas de gasto</t>
  </si>
  <si>
    <t>Reparto de las obligaciones totales reconocidas de 2018 entre las diferentes grupos de programa de gasto</t>
  </si>
  <si>
    <t>Volver al Índice</t>
  </si>
  <si>
    <t>Reparto de los remanentes de 2018 entre las diferentes áreas de gasto</t>
  </si>
  <si>
    <t>Reparto de los remanentes de 2018 entre las diferentes políticas de gasto</t>
  </si>
  <si>
    <t>Reparto de los remanentes de 2018 entre los diferentes grupos de programa de gasto</t>
  </si>
  <si>
    <t>Reparto de los remanentes de 2018 entre los programas de gasto más relevantes</t>
  </si>
  <si>
    <t>Reparto de los remanentes de 2018 entre los subprogramas de gasto más relevantes</t>
  </si>
  <si>
    <t>Obligaciones pendientes de pago</t>
  </si>
  <si>
    <t>Evolución de las de las obligaciones pendientes de pago reconocidas áreas de gasto</t>
  </si>
  <si>
    <t>Evolución de las obligaciones pendientes de pago de las diferentes políticas de gasto</t>
  </si>
  <si>
    <t>Evolución de las obligaciones pendientes de pago de los diferentes grupos de programas de gasto</t>
  </si>
  <si>
    <t>Evolución de las obligaciones pendientes de pago de los diferentes programas de gasto</t>
  </si>
  <si>
    <t>Evolución de las obligaciones pendientes de pago de los diferentes subprogramas de gasto</t>
  </si>
  <si>
    <t>Reparto de las obligaciones pendientes de pago de 2018 entre las diferentes áreas de gasto</t>
  </si>
  <si>
    <t>Reparto de las obligaciones pendientes de pago de 2018 entre las diferentes políticas de gasto</t>
  </si>
  <si>
    <t>Reparto de las obligaciones pendientes de pago de 2018 entre los diferentes grupos de programa de gasto</t>
  </si>
  <si>
    <t>Reparto de las obligaciones pendientes de pago de 2018 entre los programas de gasto más relevantes</t>
  </si>
  <si>
    <t>Reparto de las obligaciones pendientes de pago de 2018 entre los subprogramas de gasto más relevantes</t>
  </si>
  <si>
    <t>Reparto de las obligaciones totales reconocidas de 2018 entre los subprogramas de gasto más relevantes</t>
  </si>
  <si>
    <t xml:space="preserve">Evolución de remanentes de crédito por grupos de programas presupuestarios más relevantes </t>
  </si>
  <si>
    <t xml:space="preserve">Evolución de remanentes de crédito por políticas de gasto </t>
  </si>
  <si>
    <t>Evolución de otros programas de gasto con aumentos relativos  relevantes</t>
  </si>
  <si>
    <t xml:space="preserve">Evolución de  programas de gasto con disminuciones  relevantes </t>
  </si>
  <si>
    <t>Distribución</t>
  </si>
  <si>
    <t>Subprogramas con modificaciones presupuestarias netas positivas y remanentes de crédito más relevantes del año 2018</t>
  </si>
  <si>
    <t xml:space="preserve">Evolución de programas más relevantes de gasto </t>
  </si>
  <si>
    <t>PRESUPUESTO INICIAL</t>
  </si>
  <si>
    <t>MODIFICACIONES</t>
  </si>
  <si>
    <t>PRESUPUESTO DEFINITIVO</t>
  </si>
  <si>
    <t>OBLIGACIONES RECONOCIDAS</t>
  </si>
  <si>
    <t>PAGOS REALIZADOS</t>
  </si>
  <si>
    <t>OBLIGACIONES PENDIENTES DE PAGO</t>
  </si>
  <si>
    <t>Tipo de información</t>
  </si>
  <si>
    <t>Dato</t>
  </si>
  <si>
    <t>Variación
2018/2015</t>
  </si>
  <si>
    <t>TipoInformacion</t>
  </si>
  <si>
    <t>Liquidación del presupuesto de gasto</t>
  </si>
  <si>
    <t>4. Grado de realización de pago:</t>
  </si>
  <si>
    <t xml:space="preserve">5. Gasto público por habitante: </t>
  </si>
  <si>
    <t>3. Grado de ejecución:</t>
  </si>
  <si>
    <t xml:space="preserve">2. Índice de modificaciones presupuestarias: </t>
  </si>
  <si>
    <t xml:space="preserve">1. Índice de peso relativo: </t>
  </si>
  <si>
    <t>Consulta individual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</si>
</sst>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_-* #,##0\ _€_-;\-* #,##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8"/>
      <color indexed="20"/>
      <name val="Arial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b/>
      <sz val="8"/>
      <color theme="1"/>
      <name val="Times New Roman"/>
      <family val="1"/>
    </font>
    <font>
      <b/>
      <u/>
      <sz val="16"/>
      <color indexed="12"/>
      <name val="Arial"/>
      <family val="2"/>
    </font>
    <font>
      <sz val="11"/>
      <color theme="0"/>
      <name val="Calibri"/>
      <family val="2"/>
      <scheme val="minor"/>
    </font>
    <font>
      <b/>
      <u/>
      <sz val="2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80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3" fontId="0" fillId="0" borderId="0" xfId="0" applyNumberFormat="1"/>
    <xf numFmtId="4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165" fontId="4" fillId="0" borderId="15" xfId="1" applyFont="1" applyBorder="1"/>
    <xf numFmtId="165" fontId="4" fillId="0" borderId="0" xfId="1" applyFont="1" applyBorder="1"/>
    <xf numFmtId="165" fontId="4" fillId="0" borderId="16" xfId="1" applyFont="1" applyBorder="1"/>
    <xf numFmtId="165" fontId="4" fillId="0" borderId="17" xfId="1" applyFont="1" applyBorder="1"/>
    <xf numFmtId="9" fontId="4" fillId="0" borderId="15" xfId="2" applyNumberFormat="1" applyFont="1" applyBorder="1"/>
    <xf numFmtId="9" fontId="4" fillId="0" borderId="0" xfId="2" applyNumberFormat="1" applyFont="1" applyBorder="1"/>
    <xf numFmtId="9" fontId="4" fillId="0" borderId="16" xfId="2" applyNumberFormat="1" applyFont="1" applyBorder="1"/>
    <xf numFmtId="9" fontId="4" fillId="0" borderId="15" xfId="0" applyNumberFormat="1" applyFont="1" applyBorder="1"/>
    <xf numFmtId="9" fontId="4" fillId="0" borderId="0" xfId="0" applyNumberFormat="1" applyFont="1" applyBorder="1"/>
    <xf numFmtId="9" fontId="4" fillId="0" borderId="16" xfId="0" applyNumberFormat="1" applyFont="1" applyBorder="1"/>
    <xf numFmtId="9" fontId="4" fillId="0" borderId="15" xfId="2" applyFont="1" applyBorder="1"/>
    <xf numFmtId="165" fontId="4" fillId="0" borderId="15" xfId="0" applyNumberFormat="1" applyFont="1" applyBorder="1"/>
    <xf numFmtId="165" fontId="4" fillId="0" borderId="0" xfId="0" applyNumberFormat="1" applyFont="1" applyBorder="1"/>
    <xf numFmtId="165" fontId="4" fillId="0" borderId="16" xfId="0" applyNumberFormat="1" applyFont="1" applyBorder="1"/>
    <xf numFmtId="0" fontId="5" fillId="0" borderId="0" xfId="0" applyFont="1" applyAlignment="1">
      <alignment horizontal="left"/>
    </xf>
    <xf numFmtId="0" fontId="5" fillId="0" borderId="0" xfId="0" applyFont="1"/>
    <xf numFmtId="165" fontId="5" fillId="0" borderId="15" xfId="1" applyFont="1" applyBorder="1"/>
    <xf numFmtId="165" fontId="5" fillId="0" borderId="0" xfId="1" applyFont="1" applyBorder="1"/>
    <xf numFmtId="165" fontId="5" fillId="0" borderId="16" xfId="1" applyFont="1" applyBorder="1"/>
    <xf numFmtId="165" fontId="5" fillId="0" borderId="17" xfId="1" applyFont="1" applyBorder="1"/>
    <xf numFmtId="9" fontId="5" fillId="0" borderId="15" xfId="2" applyNumberFormat="1" applyFont="1" applyBorder="1"/>
    <xf numFmtId="9" fontId="5" fillId="0" borderId="0" xfId="0" applyNumberFormat="1" applyFont="1" applyBorder="1"/>
    <xf numFmtId="9" fontId="5" fillId="0" borderId="16" xfId="0" applyNumberFormat="1" applyFont="1" applyBorder="1"/>
    <xf numFmtId="9" fontId="5" fillId="0" borderId="15" xfId="0" applyNumberFormat="1" applyFont="1" applyBorder="1"/>
    <xf numFmtId="165" fontId="5" fillId="0" borderId="15" xfId="0" applyNumberFormat="1" applyFont="1" applyBorder="1"/>
    <xf numFmtId="165" fontId="5" fillId="0" borderId="0" xfId="0" applyNumberFormat="1" applyFont="1" applyBorder="1"/>
    <xf numFmtId="165" fontId="5" fillId="0" borderId="16" xfId="0" applyNumberFormat="1" applyFont="1" applyBorder="1"/>
    <xf numFmtId="0" fontId="6" fillId="0" borderId="0" xfId="0" applyFont="1" applyAlignment="1">
      <alignment horizontal="left"/>
    </xf>
    <xf numFmtId="0" fontId="6" fillId="0" borderId="0" xfId="0" applyFont="1"/>
    <xf numFmtId="165" fontId="6" fillId="0" borderId="15" xfId="1" applyFont="1" applyBorder="1"/>
    <xf numFmtId="165" fontId="6" fillId="0" borderId="0" xfId="1" applyFont="1" applyBorder="1"/>
    <xf numFmtId="165" fontId="6" fillId="0" borderId="16" xfId="1" applyFont="1" applyBorder="1"/>
    <xf numFmtId="165" fontId="6" fillId="0" borderId="17" xfId="1" applyFont="1" applyBorder="1"/>
    <xf numFmtId="9" fontId="6" fillId="0" borderId="15" xfId="2" applyNumberFormat="1" applyFont="1" applyBorder="1"/>
    <xf numFmtId="9" fontId="6" fillId="0" borderId="0" xfId="0" applyNumberFormat="1" applyFont="1" applyBorder="1"/>
    <xf numFmtId="9" fontId="6" fillId="0" borderId="16" xfId="0" applyNumberFormat="1" applyFont="1" applyBorder="1"/>
    <xf numFmtId="9" fontId="6" fillId="0" borderId="15" xfId="0" applyNumberFormat="1" applyFont="1" applyBorder="1"/>
    <xf numFmtId="165" fontId="6" fillId="0" borderId="15" xfId="0" applyNumberFormat="1" applyFont="1" applyBorder="1"/>
    <xf numFmtId="165" fontId="6" fillId="0" borderId="0" xfId="0" applyNumberFormat="1" applyFont="1" applyBorder="1"/>
    <xf numFmtId="165" fontId="6" fillId="0" borderId="16" xfId="0" applyNumberFormat="1" applyFont="1" applyBorder="1"/>
    <xf numFmtId="165" fontId="0" fillId="0" borderId="15" xfId="1" applyFont="1" applyBorder="1"/>
    <xf numFmtId="165" fontId="0" fillId="0" borderId="0" xfId="1" applyFont="1" applyBorder="1"/>
    <xf numFmtId="165" fontId="0" fillId="0" borderId="16" xfId="1" applyFont="1" applyBorder="1"/>
    <xf numFmtId="165" fontId="0" fillId="0" borderId="17" xfId="1" applyFont="1" applyBorder="1"/>
    <xf numFmtId="9" fontId="0" fillId="0" borderId="15" xfId="2" applyNumberFormat="1" applyFont="1" applyBorder="1"/>
    <xf numFmtId="9" fontId="0" fillId="0" borderId="0" xfId="0" applyNumberFormat="1" applyBorder="1"/>
    <xf numFmtId="9" fontId="0" fillId="0" borderId="16" xfId="0" applyNumberFormat="1" applyBorder="1"/>
    <xf numFmtId="9" fontId="0" fillId="0" borderId="15" xfId="0" applyNumberFormat="1" applyBorder="1"/>
    <xf numFmtId="165" fontId="0" fillId="0" borderId="15" xfId="0" applyNumberFormat="1" applyBorder="1"/>
    <xf numFmtId="165" fontId="0" fillId="0" borderId="0" xfId="0" applyNumberFormat="1" applyBorder="1"/>
    <xf numFmtId="165" fontId="0" fillId="0" borderId="16" xfId="0" applyNumberFormat="1" applyBorder="1"/>
    <xf numFmtId="0" fontId="0" fillId="0" borderId="0" xfId="0" applyFill="1" applyAlignment="1">
      <alignment horizontal="left"/>
    </xf>
    <xf numFmtId="0" fontId="0" fillId="0" borderId="0" xfId="0" applyFill="1"/>
    <xf numFmtId="165" fontId="0" fillId="0" borderId="15" xfId="1" applyFont="1" applyFill="1" applyBorder="1"/>
    <xf numFmtId="165" fontId="0" fillId="0" borderId="0" xfId="1" applyFont="1" applyFill="1" applyBorder="1"/>
    <xf numFmtId="165" fontId="0" fillId="0" borderId="16" xfId="1" applyFont="1" applyFill="1" applyBorder="1"/>
    <xf numFmtId="165" fontId="0" fillId="0" borderId="17" xfId="1" applyFont="1" applyFill="1" applyBorder="1"/>
    <xf numFmtId="9" fontId="0" fillId="0" borderId="15" xfId="2" applyNumberFormat="1" applyFont="1" applyFill="1" applyBorder="1"/>
    <xf numFmtId="9" fontId="0" fillId="0" borderId="0" xfId="0" applyNumberFormat="1" applyFill="1" applyBorder="1"/>
    <xf numFmtId="9" fontId="0" fillId="0" borderId="16" xfId="0" applyNumberFormat="1" applyFill="1" applyBorder="1"/>
    <xf numFmtId="9" fontId="0" fillId="0" borderId="15" xfId="0" applyNumberFormat="1" applyFill="1" applyBorder="1"/>
    <xf numFmtId="165" fontId="0" fillId="0" borderId="15" xfId="0" applyNumberFormat="1" applyFill="1" applyBorder="1"/>
    <xf numFmtId="165" fontId="0" fillId="0" borderId="0" xfId="0" applyNumberFormat="1" applyFill="1" applyBorder="1"/>
    <xf numFmtId="165" fontId="0" fillId="0" borderId="16" xfId="0" applyNumberFormat="1" applyFill="1" applyBorder="1"/>
    <xf numFmtId="0" fontId="4" fillId="0" borderId="18" xfId="0" applyFont="1" applyBorder="1" applyAlignment="1">
      <alignment horizontal="left"/>
    </xf>
    <xf numFmtId="0" fontId="4" fillId="0" borderId="18" xfId="0" applyFont="1" applyBorder="1"/>
    <xf numFmtId="165" fontId="4" fillId="0" borderId="19" xfId="1" applyFont="1" applyBorder="1"/>
    <xf numFmtId="165" fontId="4" fillId="0" borderId="20" xfId="1" applyFont="1" applyBorder="1"/>
    <xf numFmtId="165" fontId="4" fillId="0" borderId="21" xfId="1" applyFont="1" applyBorder="1"/>
    <xf numFmtId="165" fontId="4" fillId="0" borderId="22" xfId="1" applyFont="1" applyBorder="1"/>
    <xf numFmtId="165" fontId="4" fillId="0" borderId="13" xfId="1" applyFont="1" applyBorder="1"/>
    <xf numFmtId="9" fontId="4" fillId="0" borderId="23" xfId="0" applyNumberFormat="1" applyFont="1" applyBorder="1"/>
    <xf numFmtId="9" fontId="4" fillId="0" borderId="24" xfId="0" applyNumberFormat="1" applyFont="1" applyBorder="1"/>
    <xf numFmtId="9" fontId="4" fillId="0" borderId="25" xfId="0" applyNumberFormat="1" applyFont="1" applyBorder="1"/>
    <xf numFmtId="165" fontId="4" fillId="0" borderId="23" xfId="0" applyNumberFormat="1" applyFont="1" applyBorder="1"/>
    <xf numFmtId="165" fontId="4" fillId="0" borderId="24" xfId="0" applyNumberFormat="1" applyFont="1" applyBorder="1"/>
    <xf numFmtId="165" fontId="4" fillId="0" borderId="25" xfId="0" applyNumberFormat="1" applyFont="1" applyBorder="1"/>
    <xf numFmtId="0" fontId="0" fillId="0" borderId="26" xfId="0" applyBorder="1"/>
    <xf numFmtId="0" fontId="0" fillId="0" borderId="0" xfId="0" applyBorder="1"/>
    <xf numFmtId="0" fontId="0" fillId="0" borderId="17" xfId="0" applyBorder="1"/>
    <xf numFmtId="9" fontId="0" fillId="0" borderId="0" xfId="0" applyNumberFormat="1"/>
    <xf numFmtId="0" fontId="2" fillId="2" borderId="13" xfId="0" applyFont="1" applyFill="1" applyBorder="1" applyAlignment="1">
      <alignment horizontal="left"/>
    </xf>
    <xf numFmtId="165" fontId="0" fillId="2" borderId="13" xfId="1" applyNumberFormat="1" applyFont="1" applyFill="1" applyBorder="1"/>
    <xf numFmtId="165" fontId="0" fillId="2" borderId="13" xfId="1" applyFont="1" applyFill="1" applyBorder="1"/>
    <xf numFmtId="164" fontId="0" fillId="2" borderId="13" xfId="1" applyNumberFormat="1" applyFont="1" applyFill="1" applyBorder="1"/>
    <xf numFmtId="166" fontId="0" fillId="2" borderId="13" xfId="1" applyNumberFormat="1" applyFont="1" applyFill="1" applyBorder="1"/>
    <xf numFmtId="165" fontId="0" fillId="2" borderId="18" xfId="1" applyFont="1" applyFill="1" applyBorder="1"/>
    <xf numFmtId="0" fontId="0" fillId="2" borderId="13" xfId="0" applyFill="1" applyBorder="1"/>
    <xf numFmtId="164" fontId="0" fillId="2" borderId="13" xfId="0" applyNumberFormat="1" applyFill="1" applyBorder="1"/>
    <xf numFmtId="165" fontId="0" fillId="2" borderId="22" xfId="0" applyNumberFormat="1" applyFill="1" applyBorder="1"/>
    <xf numFmtId="0" fontId="0" fillId="2" borderId="22" xfId="0" applyFill="1" applyBorder="1"/>
    <xf numFmtId="9" fontId="0" fillId="2" borderId="13" xfId="0" applyNumberFormat="1" applyFill="1" applyBorder="1"/>
    <xf numFmtId="0" fontId="2" fillId="3" borderId="13" xfId="0" applyFont="1" applyFill="1" applyBorder="1" applyAlignment="1">
      <alignment horizontal="left"/>
    </xf>
    <xf numFmtId="4" fontId="0" fillId="3" borderId="13" xfId="0" applyNumberFormat="1" applyFill="1" applyBorder="1"/>
    <xf numFmtId="0" fontId="0" fillId="3" borderId="0" xfId="0" applyFill="1"/>
    <xf numFmtId="9" fontId="0" fillId="3" borderId="0" xfId="0" applyNumberFormat="1" applyFill="1"/>
    <xf numFmtId="165" fontId="0" fillId="0" borderId="0" xfId="0" applyNumberFormat="1"/>
    <xf numFmtId="0" fontId="7" fillId="0" borderId="0" xfId="4"/>
    <xf numFmtId="0" fontId="7" fillId="0" borderId="13" xfId="4" applyBorder="1" applyAlignment="1">
      <alignment horizontal="center" vertical="center" wrapText="1"/>
    </xf>
    <xf numFmtId="0" fontId="7" fillId="0" borderId="27" xfId="4" applyBorder="1" applyAlignment="1">
      <alignment horizontal="center" vertical="center" wrapText="1"/>
    </xf>
    <xf numFmtId="0" fontId="12" fillId="0" borderId="0" xfId="8" applyAlignment="1" applyProtection="1"/>
    <xf numFmtId="0" fontId="7" fillId="0" borderId="13" xfId="4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13" xfId="8" applyBorder="1" applyAlignment="1" applyProtection="1">
      <alignment horizontal="center"/>
    </xf>
    <xf numFmtId="0" fontId="7" fillId="0" borderId="27" xfId="4" applyBorder="1" applyAlignment="1">
      <alignment horizontal="center" vertical="center" wrapText="1"/>
    </xf>
    <xf numFmtId="0" fontId="8" fillId="0" borderId="0" xfId="0" applyFont="1"/>
    <xf numFmtId="0" fontId="7" fillId="0" borderId="28" xfId="4" applyFill="1" applyBorder="1" applyAlignment="1">
      <alignment vertical="center" wrapText="1"/>
    </xf>
    <xf numFmtId="0" fontId="0" fillId="0" borderId="13" xfId="0" applyBorder="1"/>
    <xf numFmtId="0" fontId="12" fillId="0" borderId="22" xfId="8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Fill="1" applyBorder="1"/>
    <xf numFmtId="0" fontId="12" fillId="0" borderId="0" xfId="8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0" fillId="0" borderId="28" xfId="0" applyBorder="1"/>
    <xf numFmtId="0" fontId="0" fillId="0" borderId="0" xfId="0" applyBorder="1" applyAlignment="1" applyProtection="1">
      <alignment horizontal="left"/>
      <protection locked="0"/>
    </xf>
    <xf numFmtId="0" fontId="15" fillId="0" borderId="0" xfId="0" applyFont="1"/>
    <xf numFmtId="0" fontId="0" fillId="0" borderId="0" xfId="0" applyAlignment="1">
      <alignment horizontal="center" vertical="center"/>
    </xf>
    <xf numFmtId="0" fontId="0" fillId="0" borderId="0" xfId="0" applyBorder="1" applyProtection="1">
      <protection locked="0"/>
    </xf>
    <xf numFmtId="0" fontId="5" fillId="0" borderId="13" xfId="0" applyFont="1" applyBorder="1" applyAlignment="1">
      <alignment horizontal="center"/>
    </xf>
    <xf numFmtId="4" fontId="0" fillId="0" borderId="13" xfId="0" applyNumberFormat="1" applyBorder="1"/>
    <xf numFmtId="9" fontId="0" fillId="0" borderId="13" xfId="0" applyNumberFormat="1" applyBorder="1"/>
    <xf numFmtId="0" fontId="3" fillId="0" borderId="0" xfId="0" applyNumberFormat="1" applyFont="1" applyBorder="1" applyAlignment="1"/>
    <xf numFmtId="0" fontId="3" fillId="0" borderId="0" xfId="0" applyFont="1" applyBorder="1" applyAlignment="1">
      <alignment wrapText="1"/>
    </xf>
    <xf numFmtId="0" fontId="4" fillId="0" borderId="0" xfId="0" applyFont="1" applyBorder="1"/>
    <xf numFmtId="0" fontId="10" fillId="0" borderId="0" xfId="4" applyFont="1" applyAlignment="1">
      <alignment horizontal="center" vertical="center"/>
    </xf>
    <xf numFmtId="0" fontId="10" fillId="0" borderId="17" xfId="4" applyFont="1" applyBorder="1" applyAlignment="1">
      <alignment horizontal="center" vertical="center"/>
    </xf>
    <xf numFmtId="0" fontId="16" fillId="4" borderId="13" xfId="8" applyFont="1" applyFill="1" applyBorder="1" applyAlignment="1" applyProtection="1">
      <alignment horizontal="center" wrapText="1"/>
    </xf>
    <xf numFmtId="0" fontId="12" fillId="0" borderId="13" xfId="8" applyBorder="1" applyAlignment="1" applyProtection="1">
      <alignment horizontal="center"/>
    </xf>
    <xf numFmtId="0" fontId="7" fillId="0" borderId="27" xfId="4" applyBorder="1" applyAlignment="1">
      <alignment horizontal="center" vertical="center" wrapText="1"/>
    </xf>
    <xf numFmtId="0" fontId="7" fillId="0" borderId="29" xfId="4" applyBorder="1" applyAlignment="1">
      <alignment horizontal="center" vertical="center" wrapText="1"/>
    </xf>
    <xf numFmtId="0" fontId="7" fillId="0" borderId="30" xfId="4" applyBorder="1" applyAlignment="1">
      <alignment horizontal="center" vertical="center" wrapText="1"/>
    </xf>
    <xf numFmtId="0" fontId="11" fillId="0" borderId="13" xfId="4" applyFont="1" applyBorder="1" applyAlignment="1">
      <alignment horizontal="center"/>
    </xf>
    <xf numFmtId="0" fontId="12" fillId="0" borderId="18" xfId="8" applyBorder="1" applyAlignment="1" applyProtection="1">
      <alignment horizontal="center"/>
    </xf>
    <xf numFmtId="0" fontId="12" fillId="0" borderId="28" xfId="8" applyBorder="1" applyAlignment="1" applyProtection="1">
      <alignment horizontal="center"/>
    </xf>
    <xf numFmtId="0" fontId="12" fillId="0" borderId="22" xfId="8" applyBorder="1" applyAlignment="1" applyProtection="1">
      <alignment horizontal="center"/>
    </xf>
    <xf numFmtId="0" fontId="0" fillId="0" borderId="13" xfId="0" applyBorder="1" applyAlignment="1">
      <alignment horizontal="center" vertical="center"/>
    </xf>
    <xf numFmtId="0" fontId="12" fillId="0" borderId="13" xfId="8" applyFill="1" applyBorder="1" applyAlignment="1" applyProtection="1">
      <alignment horizontal="center" vertical="center" wrapText="1"/>
    </xf>
    <xf numFmtId="0" fontId="14" fillId="0" borderId="0" xfId="8" applyFont="1" applyAlignment="1" applyProtection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0" fillId="0" borderId="13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27" xfId="0" applyBorder="1" applyAlignment="1">
      <alignment horizontal="center" wrapText="1"/>
    </xf>
    <xf numFmtId="0" fontId="0" fillId="0" borderId="30" xfId="0" applyBorder="1" applyAlignment="1">
      <alignment horizontal="center"/>
    </xf>
  </cellXfs>
  <cellStyles count="9">
    <cellStyle name="Hipervínculo" xfId="8" builtinId="8"/>
    <cellStyle name="Millares" xfId="1" builtinId="3"/>
    <cellStyle name="Millares 2" xfId="3"/>
    <cellStyle name="Normal" xfId="0" builtinId="0"/>
    <cellStyle name="Normal 2" xfId="4"/>
    <cellStyle name="Normal 3" xfId="5"/>
    <cellStyle name="Normal 4" xfId="6"/>
    <cellStyle name="Porcentaje" xfId="2" builtinId="5"/>
    <cellStyle name="Porcentaje 2" xfId="7"/>
  </cellStyles>
  <dxfs count="5">
    <dxf>
      <font>
        <b/>
        <i val="0"/>
        <color rgb="FFFF0000"/>
      </font>
    </dxf>
    <dxf>
      <font>
        <b/>
        <i val="0"/>
        <color rgb="FF00B050"/>
      </font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</border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Consulta!$G$4</c:f>
          <c:strCache>
            <c:ptCount val="1"/>
            <c:pt idx="0">
              <c:v>Liquidación del presupuesto de gasto
Programa: ACCIÓN SOCIAL
PAGOS REALIZADOS</c:v>
            </c:pt>
          </c:strCache>
        </c:strRef>
      </c:tx>
      <c:layout/>
      <c:overlay val="0"/>
      <c:txPr>
        <a:bodyPr/>
        <a:lstStyle/>
        <a:p>
          <a:pPr>
            <a:defRPr sz="1200"/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/>
          </c:tx>
          <c:invertIfNegative val="0"/>
          <c:cat>
            <c:numRef>
              <c:f>Consulta!$B$10:$E$10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Consulta!$B$12:$E$12</c:f>
              <c:numCache>
                <c:formatCode>#,##0.00</c:formatCode>
                <c:ptCount val="4"/>
                <c:pt idx="0">
                  <c:v>584271704.17999995</c:v>
                </c:pt>
                <c:pt idx="1">
                  <c:v>626582378.5200001</c:v>
                </c:pt>
                <c:pt idx="2">
                  <c:v>679027058.3599999</c:v>
                </c:pt>
                <c:pt idx="3">
                  <c:v>692792413.34000003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53824"/>
        <c:axId val="94688384"/>
      </c:barChart>
      <c:catAx>
        <c:axId val="9465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688384"/>
        <c:crosses val="autoZero"/>
        <c:auto val="1"/>
        <c:lblAlgn val="ctr"/>
        <c:lblOffset val="100"/>
        <c:noMultiLvlLbl val="0"/>
      </c:catAx>
      <c:valAx>
        <c:axId val="946883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4653824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360464</xdr:colOff>
      <xdr:row>23</xdr:row>
      <xdr:rowOff>142333</xdr:rowOff>
    </xdr:to>
    <xdr:pic>
      <xdr:nvPicPr>
        <xdr:cNvPr id="95" name="9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304800"/>
          <a:ext cx="11885714" cy="43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10</xdr:col>
      <xdr:colOff>541512</xdr:colOff>
      <xdr:row>73</xdr:row>
      <xdr:rowOff>151857</xdr:rowOff>
    </xdr:to>
    <xdr:pic>
      <xdr:nvPicPr>
        <xdr:cNvPr id="352" name="35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9829800"/>
          <a:ext cx="11304762" cy="43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11</xdr:col>
      <xdr:colOff>360464</xdr:colOff>
      <xdr:row>123</xdr:row>
      <xdr:rowOff>142333</xdr:rowOff>
    </xdr:to>
    <xdr:pic>
      <xdr:nvPicPr>
        <xdr:cNvPr id="353" name="352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19354800"/>
          <a:ext cx="11885714" cy="43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11</xdr:col>
      <xdr:colOff>369988</xdr:colOff>
      <xdr:row>173</xdr:row>
      <xdr:rowOff>151857</xdr:rowOff>
    </xdr:to>
    <xdr:pic>
      <xdr:nvPicPr>
        <xdr:cNvPr id="354" name="353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" y="28879800"/>
          <a:ext cx="11895238" cy="43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201</xdr:row>
      <xdr:rowOff>0</xdr:rowOff>
    </xdr:from>
    <xdr:to>
      <xdr:col>11</xdr:col>
      <xdr:colOff>360464</xdr:colOff>
      <xdr:row>223</xdr:row>
      <xdr:rowOff>142333</xdr:rowOff>
    </xdr:to>
    <xdr:pic>
      <xdr:nvPicPr>
        <xdr:cNvPr id="355" name="354 Imagen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" y="38404800"/>
          <a:ext cx="11885714" cy="43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251</xdr:row>
      <xdr:rowOff>0</xdr:rowOff>
    </xdr:from>
    <xdr:to>
      <xdr:col>11</xdr:col>
      <xdr:colOff>360464</xdr:colOff>
      <xdr:row>273</xdr:row>
      <xdr:rowOff>151857</xdr:rowOff>
    </xdr:to>
    <xdr:pic>
      <xdr:nvPicPr>
        <xdr:cNvPr id="356" name="355 Imagen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200" y="47929800"/>
          <a:ext cx="11885714" cy="43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301</xdr:row>
      <xdr:rowOff>0</xdr:rowOff>
    </xdr:from>
    <xdr:to>
      <xdr:col>11</xdr:col>
      <xdr:colOff>369988</xdr:colOff>
      <xdr:row>323</xdr:row>
      <xdr:rowOff>142333</xdr:rowOff>
    </xdr:to>
    <xdr:pic>
      <xdr:nvPicPr>
        <xdr:cNvPr id="357" name="356 Imagen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200" y="57454800"/>
          <a:ext cx="11895238" cy="43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351</xdr:row>
      <xdr:rowOff>0</xdr:rowOff>
    </xdr:from>
    <xdr:to>
      <xdr:col>11</xdr:col>
      <xdr:colOff>369988</xdr:colOff>
      <xdr:row>373</xdr:row>
      <xdr:rowOff>151857</xdr:rowOff>
    </xdr:to>
    <xdr:pic>
      <xdr:nvPicPr>
        <xdr:cNvPr id="358" name="357 Imagen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200" y="66979800"/>
          <a:ext cx="11895238" cy="43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401</xdr:row>
      <xdr:rowOff>0</xdr:rowOff>
    </xdr:from>
    <xdr:to>
      <xdr:col>11</xdr:col>
      <xdr:colOff>360464</xdr:colOff>
      <xdr:row>423</xdr:row>
      <xdr:rowOff>142333</xdr:rowOff>
    </xdr:to>
    <xdr:pic>
      <xdr:nvPicPr>
        <xdr:cNvPr id="359" name="358 Imagen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200" y="76504800"/>
          <a:ext cx="11885714" cy="43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451</xdr:row>
      <xdr:rowOff>0</xdr:rowOff>
    </xdr:from>
    <xdr:to>
      <xdr:col>11</xdr:col>
      <xdr:colOff>360464</xdr:colOff>
      <xdr:row>473</xdr:row>
      <xdr:rowOff>151857</xdr:rowOff>
    </xdr:to>
    <xdr:pic>
      <xdr:nvPicPr>
        <xdr:cNvPr id="360" name="359 Imagen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6200" y="86029800"/>
          <a:ext cx="11885714" cy="43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501</xdr:row>
      <xdr:rowOff>0</xdr:rowOff>
    </xdr:from>
    <xdr:to>
      <xdr:col>11</xdr:col>
      <xdr:colOff>360464</xdr:colOff>
      <xdr:row>525</xdr:row>
      <xdr:rowOff>113714</xdr:rowOff>
    </xdr:to>
    <xdr:pic>
      <xdr:nvPicPr>
        <xdr:cNvPr id="361" name="360 Imagen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200" y="95554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11</xdr:col>
      <xdr:colOff>360464</xdr:colOff>
      <xdr:row>625</xdr:row>
      <xdr:rowOff>113714</xdr:rowOff>
    </xdr:to>
    <xdr:pic>
      <xdr:nvPicPr>
        <xdr:cNvPr id="362" name="361 Imagen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6200" y="114604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701</xdr:row>
      <xdr:rowOff>0</xdr:rowOff>
    </xdr:from>
    <xdr:to>
      <xdr:col>11</xdr:col>
      <xdr:colOff>360464</xdr:colOff>
      <xdr:row>725</xdr:row>
      <xdr:rowOff>113714</xdr:rowOff>
    </xdr:to>
    <xdr:pic>
      <xdr:nvPicPr>
        <xdr:cNvPr id="363" name="362 Imagen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6200" y="133654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801</xdr:row>
      <xdr:rowOff>0</xdr:rowOff>
    </xdr:from>
    <xdr:to>
      <xdr:col>11</xdr:col>
      <xdr:colOff>360464</xdr:colOff>
      <xdr:row>825</xdr:row>
      <xdr:rowOff>113714</xdr:rowOff>
    </xdr:to>
    <xdr:pic>
      <xdr:nvPicPr>
        <xdr:cNvPr id="364" name="363 Imagen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6200" y="152704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901</xdr:row>
      <xdr:rowOff>0</xdr:rowOff>
    </xdr:from>
    <xdr:to>
      <xdr:col>9</xdr:col>
      <xdr:colOff>4380187</xdr:colOff>
      <xdr:row>925</xdr:row>
      <xdr:rowOff>113714</xdr:rowOff>
    </xdr:to>
    <xdr:pic>
      <xdr:nvPicPr>
        <xdr:cNvPr id="365" name="364 Imagen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6200" y="171754800"/>
          <a:ext cx="10504762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1001</xdr:row>
      <xdr:rowOff>0</xdr:rowOff>
    </xdr:from>
    <xdr:to>
      <xdr:col>11</xdr:col>
      <xdr:colOff>360464</xdr:colOff>
      <xdr:row>1023</xdr:row>
      <xdr:rowOff>142333</xdr:rowOff>
    </xdr:to>
    <xdr:pic>
      <xdr:nvPicPr>
        <xdr:cNvPr id="366" name="365 Imagen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6200" y="190804800"/>
          <a:ext cx="11885714" cy="43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12</xdr:col>
      <xdr:colOff>312750</xdr:colOff>
      <xdr:row>1123</xdr:row>
      <xdr:rowOff>142333</xdr:rowOff>
    </xdr:to>
    <xdr:pic>
      <xdr:nvPicPr>
        <xdr:cNvPr id="367" name="366 Imagen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6200" y="209854800"/>
          <a:ext cx="12600000" cy="43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4201</xdr:row>
      <xdr:rowOff>0</xdr:rowOff>
    </xdr:from>
    <xdr:to>
      <xdr:col>13</xdr:col>
      <xdr:colOff>674559</xdr:colOff>
      <xdr:row>4225</xdr:row>
      <xdr:rowOff>113714</xdr:rowOff>
    </xdr:to>
    <xdr:pic>
      <xdr:nvPicPr>
        <xdr:cNvPr id="371" name="370 Imagen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6200" y="800404800"/>
          <a:ext cx="13723809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4301</xdr:row>
      <xdr:rowOff>0</xdr:rowOff>
    </xdr:from>
    <xdr:to>
      <xdr:col>13</xdr:col>
      <xdr:colOff>674559</xdr:colOff>
      <xdr:row>4325</xdr:row>
      <xdr:rowOff>113714</xdr:rowOff>
    </xdr:to>
    <xdr:pic>
      <xdr:nvPicPr>
        <xdr:cNvPr id="372" name="371 Imagen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6200" y="819454800"/>
          <a:ext cx="13723809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4701</xdr:row>
      <xdr:rowOff>0</xdr:rowOff>
    </xdr:from>
    <xdr:to>
      <xdr:col>13</xdr:col>
      <xdr:colOff>131702</xdr:colOff>
      <xdr:row>4725</xdr:row>
      <xdr:rowOff>113714</xdr:rowOff>
    </xdr:to>
    <xdr:pic>
      <xdr:nvPicPr>
        <xdr:cNvPr id="373" name="372 Imagen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6200" y="895654800"/>
          <a:ext cx="13180952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2501</xdr:row>
      <xdr:rowOff>0</xdr:rowOff>
    </xdr:from>
    <xdr:to>
      <xdr:col>11</xdr:col>
      <xdr:colOff>360464</xdr:colOff>
      <xdr:row>2525</xdr:row>
      <xdr:rowOff>113714</xdr:rowOff>
    </xdr:to>
    <xdr:pic>
      <xdr:nvPicPr>
        <xdr:cNvPr id="380" name="379 Imagen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6200" y="476554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2551</xdr:row>
      <xdr:rowOff>0</xdr:rowOff>
    </xdr:from>
    <xdr:to>
      <xdr:col>11</xdr:col>
      <xdr:colOff>360464</xdr:colOff>
      <xdr:row>2575</xdr:row>
      <xdr:rowOff>113714</xdr:rowOff>
    </xdr:to>
    <xdr:pic>
      <xdr:nvPicPr>
        <xdr:cNvPr id="128" name="127 Imagen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6200" y="486079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2601</xdr:row>
      <xdr:rowOff>0</xdr:rowOff>
    </xdr:from>
    <xdr:to>
      <xdr:col>11</xdr:col>
      <xdr:colOff>360464</xdr:colOff>
      <xdr:row>2625</xdr:row>
      <xdr:rowOff>113714</xdr:rowOff>
    </xdr:to>
    <xdr:pic>
      <xdr:nvPicPr>
        <xdr:cNvPr id="129" name="128 Imagen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6200" y="495604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2651</xdr:row>
      <xdr:rowOff>0</xdr:rowOff>
    </xdr:from>
    <xdr:to>
      <xdr:col>11</xdr:col>
      <xdr:colOff>360464</xdr:colOff>
      <xdr:row>2675</xdr:row>
      <xdr:rowOff>113714</xdr:rowOff>
    </xdr:to>
    <xdr:pic>
      <xdr:nvPicPr>
        <xdr:cNvPr id="135" name="134 Imagen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6200" y="505129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2751</xdr:row>
      <xdr:rowOff>0</xdr:rowOff>
    </xdr:from>
    <xdr:to>
      <xdr:col>11</xdr:col>
      <xdr:colOff>360464</xdr:colOff>
      <xdr:row>2775</xdr:row>
      <xdr:rowOff>113714</xdr:rowOff>
    </xdr:to>
    <xdr:pic>
      <xdr:nvPicPr>
        <xdr:cNvPr id="137" name="136 Imagen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6200" y="524179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2851</xdr:row>
      <xdr:rowOff>0</xdr:rowOff>
    </xdr:from>
    <xdr:to>
      <xdr:col>11</xdr:col>
      <xdr:colOff>360464</xdr:colOff>
      <xdr:row>2875</xdr:row>
      <xdr:rowOff>113714</xdr:rowOff>
    </xdr:to>
    <xdr:pic>
      <xdr:nvPicPr>
        <xdr:cNvPr id="139" name="138 Imagen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6200" y="543229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2951</xdr:row>
      <xdr:rowOff>0</xdr:rowOff>
    </xdr:from>
    <xdr:to>
      <xdr:col>11</xdr:col>
      <xdr:colOff>360464</xdr:colOff>
      <xdr:row>2975</xdr:row>
      <xdr:rowOff>113714</xdr:rowOff>
    </xdr:to>
    <xdr:pic>
      <xdr:nvPicPr>
        <xdr:cNvPr id="141" name="140 Imagen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6200" y="562279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4401</xdr:row>
      <xdr:rowOff>0</xdr:rowOff>
    </xdr:from>
    <xdr:to>
      <xdr:col>11</xdr:col>
      <xdr:colOff>360464</xdr:colOff>
      <xdr:row>4425</xdr:row>
      <xdr:rowOff>113714</xdr:rowOff>
    </xdr:to>
    <xdr:pic>
      <xdr:nvPicPr>
        <xdr:cNvPr id="142" name="141 Imagen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6200" y="838504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4501</xdr:row>
      <xdr:rowOff>0</xdr:rowOff>
    </xdr:from>
    <xdr:to>
      <xdr:col>11</xdr:col>
      <xdr:colOff>360464</xdr:colOff>
      <xdr:row>4525</xdr:row>
      <xdr:rowOff>113714</xdr:rowOff>
    </xdr:to>
    <xdr:pic>
      <xdr:nvPicPr>
        <xdr:cNvPr id="143" name="142 Imagen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6200" y="857554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4601</xdr:row>
      <xdr:rowOff>0</xdr:rowOff>
    </xdr:from>
    <xdr:to>
      <xdr:col>14</xdr:col>
      <xdr:colOff>398274</xdr:colOff>
      <xdr:row>4625</xdr:row>
      <xdr:rowOff>113714</xdr:rowOff>
    </xdr:to>
    <xdr:pic>
      <xdr:nvPicPr>
        <xdr:cNvPr id="144" name="143 Imagen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6200" y="876604800"/>
          <a:ext cx="1420952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3001</xdr:row>
      <xdr:rowOff>0</xdr:rowOff>
    </xdr:from>
    <xdr:to>
      <xdr:col>11</xdr:col>
      <xdr:colOff>360464</xdr:colOff>
      <xdr:row>3025</xdr:row>
      <xdr:rowOff>113714</xdr:rowOff>
    </xdr:to>
    <xdr:pic>
      <xdr:nvPicPr>
        <xdr:cNvPr id="145" name="144 Imagen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6200" y="571804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3051</xdr:row>
      <xdr:rowOff>0</xdr:rowOff>
    </xdr:from>
    <xdr:to>
      <xdr:col>11</xdr:col>
      <xdr:colOff>360464</xdr:colOff>
      <xdr:row>3075</xdr:row>
      <xdr:rowOff>113714</xdr:rowOff>
    </xdr:to>
    <xdr:pic>
      <xdr:nvPicPr>
        <xdr:cNvPr id="146" name="145 Imagen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6200" y="581329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3101</xdr:row>
      <xdr:rowOff>0</xdr:rowOff>
    </xdr:from>
    <xdr:to>
      <xdr:col>11</xdr:col>
      <xdr:colOff>360464</xdr:colOff>
      <xdr:row>3125</xdr:row>
      <xdr:rowOff>113714</xdr:rowOff>
    </xdr:to>
    <xdr:pic>
      <xdr:nvPicPr>
        <xdr:cNvPr id="147" name="146 Imagen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6200" y="590854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3151</xdr:row>
      <xdr:rowOff>0</xdr:rowOff>
    </xdr:from>
    <xdr:to>
      <xdr:col>11</xdr:col>
      <xdr:colOff>360464</xdr:colOff>
      <xdr:row>3175</xdr:row>
      <xdr:rowOff>113714</xdr:rowOff>
    </xdr:to>
    <xdr:pic>
      <xdr:nvPicPr>
        <xdr:cNvPr id="148" name="147 Imagen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6200" y="600379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3251</xdr:row>
      <xdr:rowOff>0</xdr:rowOff>
    </xdr:from>
    <xdr:to>
      <xdr:col>11</xdr:col>
      <xdr:colOff>360464</xdr:colOff>
      <xdr:row>3275</xdr:row>
      <xdr:rowOff>113714</xdr:rowOff>
    </xdr:to>
    <xdr:pic>
      <xdr:nvPicPr>
        <xdr:cNvPr id="150" name="149 Imagen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6200" y="619429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3351</xdr:row>
      <xdr:rowOff>0</xdr:rowOff>
    </xdr:from>
    <xdr:to>
      <xdr:col>11</xdr:col>
      <xdr:colOff>360464</xdr:colOff>
      <xdr:row>3375</xdr:row>
      <xdr:rowOff>113714</xdr:rowOff>
    </xdr:to>
    <xdr:pic>
      <xdr:nvPicPr>
        <xdr:cNvPr id="152" name="151 Imagen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6200" y="638479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3451</xdr:row>
      <xdr:rowOff>0</xdr:rowOff>
    </xdr:from>
    <xdr:to>
      <xdr:col>11</xdr:col>
      <xdr:colOff>360464</xdr:colOff>
      <xdr:row>3475</xdr:row>
      <xdr:rowOff>113714</xdr:rowOff>
    </xdr:to>
    <xdr:pic>
      <xdr:nvPicPr>
        <xdr:cNvPr id="154" name="153 Imagen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6200" y="657529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4801</xdr:row>
      <xdr:rowOff>0</xdr:rowOff>
    </xdr:from>
    <xdr:to>
      <xdr:col>11</xdr:col>
      <xdr:colOff>360464</xdr:colOff>
      <xdr:row>4825</xdr:row>
      <xdr:rowOff>113714</xdr:rowOff>
    </xdr:to>
    <xdr:pic>
      <xdr:nvPicPr>
        <xdr:cNvPr id="155" name="154 Imagen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6200" y="914704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4901</xdr:row>
      <xdr:rowOff>0</xdr:rowOff>
    </xdr:from>
    <xdr:to>
      <xdr:col>9</xdr:col>
      <xdr:colOff>4532568</xdr:colOff>
      <xdr:row>4925</xdr:row>
      <xdr:rowOff>113714</xdr:rowOff>
    </xdr:to>
    <xdr:pic>
      <xdr:nvPicPr>
        <xdr:cNvPr id="156" name="155 Imagen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6200" y="933754800"/>
          <a:ext cx="10657143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3501</xdr:row>
      <xdr:rowOff>0</xdr:rowOff>
    </xdr:from>
    <xdr:to>
      <xdr:col>11</xdr:col>
      <xdr:colOff>360464</xdr:colOff>
      <xdr:row>3525</xdr:row>
      <xdr:rowOff>113714</xdr:rowOff>
    </xdr:to>
    <xdr:pic>
      <xdr:nvPicPr>
        <xdr:cNvPr id="157" name="156 Imagen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6200" y="667054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3601</xdr:row>
      <xdr:rowOff>0</xdr:rowOff>
    </xdr:from>
    <xdr:to>
      <xdr:col>11</xdr:col>
      <xdr:colOff>360464</xdr:colOff>
      <xdr:row>3625</xdr:row>
      <xdr:rowOff>113714</xdr:rowOff>
    </xdr:to>
    <xdr:pic>
      <xdr:nvPicPr>
        <xdr:cNvPr id="158" name="157 Imagen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6200" y="686104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3701</xdr:row>
      <xdr:rowOff>0</xdr:rowOff>
    </xdr:from>
    <xdr:to>
      <xdr:col>9</xdr:col>
      <xdr:colOff>4561139</xdr:colOff>
      <xdr:row>3725</xdr:row>
      <xdr:rowOff>113714</xdr:rowOff>
    </xdr:to>
    <xdr:pic>
      <xdr:nvPicPr>
        <xdr:cNvPr id="159" name="158 Imagen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6200" y="705154800"/>
          <a:ext cx="106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3801</xdr:row>
      <xdr:rowOff>0</xdr:rowOff>
    </xdr:from>
    <xdr:to>
      <xdr:col>11</xdr:col>
      <xdr:colOff>360464</xdr:colOff>
      <xdr:row>3825</xdr:row>
      <xdr:rowOff>113714</xdr:rowOff>
    </xdr:to>
    <xdr:pic>
      <xdr:nvPicPr>
        <xdr:cNvPr id="448" name="447 Imagen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6200" y="724204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4001</xdr:row>
      <xdr:rowOff>0</xdr:rowOff>
    </xdr:from>
    <xdr:to>
      <xdr:col>13</xdr:col>
      <xdr:colOff>7893</xdr:colOff>
      <xdr:row>4025</xdr:row>
      <xdr:rowOff>113714</xdr:rowOff>
    </xdr:to>
    <xdr:pic>
      <xdr:nvPicPr>
        <xdr:cNvPr id="450" name="449 Imagen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6200" y="762304800"/>
          <a:ext cx="13057143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3901</xdr:row>
      <xdr:rowOff>0</xdr:rowOff>
    </xdr:from>
    <xdr:to>
      <xdr:col>11</xdr:col>
      <xdr:colOff>360464</xdr:colOff>
      <xdr:row>3925</xdr:row>
      <xdr:rowOff>113714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6200" y="743254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2701</xdr:row>
      <xdr:rowOff>0</xdr:rowOff>
    </xdr:from>
    <xdr:to>
      <xdr:col>11</xdr:col>
      <xdr:colOff>360464</xdr:colOff>
      <xdr:row>2725</xdr:row>
      <xdr:rowOff>113714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6200" y="514654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2901</xdr:row>
      <xdr:rowOff>0</xdr:rowOff>
    </xdr:from>
    <xdr:to>
      <xdr:col>11</xdr:col>
      <xdr:colOff>360464</xdr:colOff>
      <xdr:row>2925</xdr:row>
      <xdr:rowOff>113714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6200" y="552754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3201</xdr:row>
      <xdr:rowOff>0</xdr:rowOff>
    </xdr:from>
    <xdr:to>
      <xdr:col>11</xdr:col>
      <xdr:colOff>360464</xdr:colOff>
      <xdr:row>3225</xdr:row>
      <xdr:rowOff>113714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6200" y="609904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3301</xdr:row>
      <xdr:rowOff>0</xdr:rowOff>
    </xdr:from>
    <xdr:to>
      <xdr:col>11</xdr:col>
      <xdr:colOff>360464</xdr:colOff>
      <xdr:row>3325</xdr:row>
      <xdr:rowOff>113714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6200" y="628954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1201</xdr:row>
      <xdr:rowOff>0</xdr:rowOff>
    </xdr:from>
    <xdr:to>
      <xdr:col>11</xdr:col>
      <xdr:colOff>360464</xdr:colOff>
      <xdr:row>1223</xdr:row>
      <xdr:rowOff>142333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6200" y="228904800"/>
          <a:ext cx="11885714" cy="43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1301</xdr:row>
      <xdr:rowOff>0</xdr:rowOff>
    </xdr:from>
    <xdr:to>
      <xdr:col>11</xdr:col>
      <xdr:colOff>360464</xdr:colOff>
      <xdr:row>1325</xdr:row>
      <xdr:rowOff>113714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6200" y="247954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1401</xdr:row>
      <xdr:rowOff>0</xdr:rowOff>
    </xdr:from>
    <xdr:to>
      <xdr:col>11</xdr:col>
      <xdr:colOff>360464</xdr:colOff>
      <xdr:row>1425</xdr:row>
      <xdr:rowOff>113714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6200" y="267004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2801</xdr:row>
      <xdr:rowOff>0</xdr:rowOff>
    </xdr:from>
    <xdr:to>
      <xdr:col>11</xdr:col>
      <xdr:colOff>360464</xdr:colOff>
      <xdr:row>2825</xdr:row>
      <xdr:rowOff>113714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6200" y="533704800"/>
          <a:ext cx="11885714" cy="4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3401</xdr:row>
      <xdr:rowOff>0</xdr:rowOff>
    </xdr:from>
    <xdr:to>
      <xdr:col>11</xdr:col>
      <xdr:colOff>360464</xdr:colOff>
      <xdr:row>3425</xdr:row>
      <xdr:rowOff>113714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6200" y="648004800"/>
          <a:ext cx="11885714" cy="46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923924</xdr:colOff>
      <xdr:row>1</xdr:row>
      <xdr:rowOff>166688</xdr:rowOff>
    </xdr:from>
    <xdr:to>
      <xdr:col>12</xdr:col>
      <xdr:colOff>409575</xdr:colOff>
      <xdr:row>33</xdr:row>
      <xdr:rowOff>7144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80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40" sqref="F40"/>
    </sheetView>
  </sheetViews>
  <sheetFormatPr baseColWidth="10" defaultColWidth="0" defaultRowHeight="15" zeroHeight="1" x14ac:dyDescent="0.25"/>
  <cols>
    <col min="1" max="2" width="2.28515625" customWidth="1"/>
    <col min="3" max="3" width="5" hidden="1" customWidth="1"/>
    <col min="4" max="4" width="24.7109375" customWidth="1"/>
    <col min="5" max="5" width="65.28515625" customWidth="1"/>
    <col min="6" max="7" width="20.28515625" style="125" customWidth="1"/>
    <col min="8" max="9" width="25.7109375" hidden="1" customWidth="1"/>
    <col min="10" max="10" width="17.85546875" hidden="1" customWidth="1"/>
    <col min="11" max="16" width="15.42578125" hidden="1" customWidth="1"/>
    <col min="17" max="17" width="4" customWidth="1"/>
    <col min="18" max="18" width="2.140625" hidden="1" customWidth="1"/>
    <col min="19" max="16384" width="24.7109375" hidden="1"/>
  </cols>
  <sheetData>
    <row r="1" spans="3:16" ht="43.5" customHeight="1" x14ac:dyDescent="0.25">
      <c r="D1" s="148" t="s">
        <v>353</v>
      </c>
      <c r="E1" s="149"/>
      <c r="F1" s="150" t="s">
        <v>514</v>
      </c>
      <c r="G1" s="150"/>
      <c r="P1" s="123" t="s">
        <v>374</v>
      </c>
    </row>
    <row r="2" spans="3:16" ht="9" customHeight="1" x14ac:dyDescent="0.25">
      <c r="D2" s="120"/>
      <c r="E2" s="120"/>
      <c r="F2" s="150"/>
      <c r="G2" s="150"/>
      <c r="P2" s="123" t="s">
        <v>354</v>
      </c>
    </row>
    <row r="3" spans="3:16" ht="15.75" customHeight="1" x14ac:dyDescent="0.25">
      <c r="D3" s="155" t="s">
        <v>354</v>
      </c>
      <c r="E3" s="155"/>
      <c r="F3" s="155"/>
      <c r="G3" s="155"/>
      <c r="P3" s="123" t="s">
        <v>375</v>
      </c>
    </row>
    <row r="4" spans="3:16" ht="15" customHeight="1" x14ac:dyDescent="0.25">
      <c r="C4">
        <v>71</v>
      </c>
      <c r="D4" s="152" t="s">
        <v>352</v>
      </c>
      <c r="E4" s="122" t="s">
        <v>355</v>
      </c>
      <c r="F4" s="126" t="s">
        <v>360</v>
      </c>
      <c r="G4" s="126" t="s">
        <v>361</v>
      </c>
      <c r="H4" s="132" t="s">
        <v>463</v>
      </c>
      <c r="I4" s="132" t="s">
        <v>448</v>
      </c>
      <c r="J4" s="123" t="s">
        <v>364</v>
      </c>
      <c r="K4">
        <v>2</v>
      </c>
      <c r="L4">
        <v>52</v>
      </c>
      <c r="M4">
        <v>4</v>
      </c>
      <c r="N4">
        <v>1</v>
      </c>
      <c r="P4" s="123" t="s">
        <v>376</v>
      </c>
    </row>
    <row r="5" spans="3:16" ht="15" customHeight="1" x14ac:dyDescent="0.25">
      <c r="C5">
        <v>73</v>
      </c>
      <c r="D5" s="153"/>
      <c r="E5" s="127" t="s">
        <v>356</v>
      </c>
      <c r="F5" s="126" t="s">
        <v>360</v>
      </c>
      <c r="G5" s="126" t="s">
        <v>361</v>
      </c>
      <c r="H5" t="s">
        <v>464</v>
      </c>
      <c r="I5" t="s">
        <v>449</v>
      </c>
      <c r="J5" s="123" t="s">
        <v>365</v>
      </c>
      <c r="K5">
        <v>102</v>
      </c>
      <c r="L5">
        <v>152</v>
      </c>
      <c r="M5">
        <v>2</v>
      </c>
      <c r="N5">
        <v>3</v>
      </c>
      <c r="P5" s="123" t="s">
        <v>377</v>
      </c>
    </row>
    <row r="6" spans="3:16" ht="15" customHeight="1" x14ac:dyDescent="0.25">
      <c r="D6" s="153"/>
      <c r="E6" s="122" t="s">
        <v>357</v>
      </c>
      <c r="F6" s="126" t="s">
        <v>360</v>
      </c>
      <c r="G6" s="126" t="s">
        <v>361</v>
      </c>
      <c r="H6" t="s">
        <v>465</v>
      </c>
      <c r="I6" t="s">
        <v>472</v>
      </c>
      <c r="J6" s="123" t="s">
        <v>366</v>
      </c>
      <c r="K6">
        <v>202</v>
      </c>
      <c r="L6">
        <v>252</v>
      </c>
      <c r="M6">
        <v>4</v>
      </c>
      <c r="N6">
        <v>5</v>
      </c>
      <c r="P6" s="123" t="s">
        <v>378</v>
      </c>
    </row>
    <row r="7" spans="3:16" ht="15" customHeight="1" x14ac:dyDescent="0.25">
      <c r="C7">
        <v>75</v>
      </c>
      <c r="D7" s="153"/>
      <c r="E7" s="122" t="s">
        <v>358</v>
      </c>
      <c r="F7" s="126" t="s">
        <v>360</v>
      </c>
      <c r="G7" s="126" t="s">
        <v>361</v>
      </c>
      <c r="H7" t="s">
        <v>497</v>
      </c>
      <c r="I7" t="s">
        <v>451</v>
      </c>
      <c r="J7" s="123" t="s">
        <v>367</v>
      </c>
      <c r="K7">
        <v>302</v>
      </c>
      <c r="L7">
        <v>352</v>
      </c>
      <c r="M7">
        <v>4</v>
      </c>
      <c r="N7">
        <v>5</v>
      </c>
      <c r="P7" s="123" t="s">
        <v>364</v>
      </c>
    </row>
    <row r="8" spans="3:16" ht="15" customHeight="1" x14ac:dyDescent="0.25">
      <c r="D8" s="153"/>
      <c r="E8" s="122" t="s">
        <v>359</v>
      </c>
      <c r="F8" s="126" t="s">
        <v>360</v>
      </c>
      <c r="G8" s="126" t="s">
        <v>361</v>
      </c>
      <c r="H8" t="s">
        <v>466</v>
      </c>
      <c r="I8" t="s">
        <v>490</v>
      </c>
      <c r="J8" s="123" t="s">
        <v>368</v>
      </c>
      <c r="K8">
        <v>402</v>
      </c>
      <c r="L8">
        <v>452</v>
      </c>
      <c r="M8">
        <v>2</v>
      </c>
      <c r="N8">
        <v>3</v>
      </c>
      <c r="P8" s="123" t="s">
        <v>379</v>
      </c>
    </row>
    <row r="9" spans="3:16" ht="15" customHeight="1" x14ac:dyDescent="0.25">
      <c r="C9">
        <v>77</v>
      </c>
      <c r="D9" s="153"/>
      <c r="E9" s="122" t="s">
        <v>434</v>
      </c>
      <c r="F9" s="126" t="s">
        <v>360</v>
      </c>
      <c r="G9" s="126"/>
      <c r="H9" t="s">
        <v>453</v>
      </c>
      <c r="J9" s="123" t="s">
        <v>411</v>
      </c>
      <c r="K9">
        <v>502</v>
      </c>
      <c r="L9">
        <v>552</v>
      </c>
      <c r="M9">
        <v>2</v>
      </c>
      <c r="P9" s="123"/>
    </row>
    <row r="10" spans="3:16" ht="15.75" customHeight="1" x14ac:dyDescent="0.25">
      <c r="C10">
        <v>78</v>
      </c>
      <c r="D10" s="153"/>
      <c r="E10" s="122" t="s">
        <v>436</v>
      </c>
      <c r="F10" s="126" t="s">
        <v>360</v>
      </c>
      <c r="G10" s="126"/>
      <c r="H10" s="128" t="s">
        <v>435</v>
      </c>
      <c r="I10" s="128"/>
      <c r="J10" s="123" t="s">
        <v>412</v>
      </c>
      <c r="K10">
        <v>602</v>
      </c>
      <c r="L10">
        <v>652</v>
      </c>
      <c r="M10">
        <v>2</v>
      </c>
      <c r="P10" s="123"/>
    </row>
    <row r="11" spans="3:16" ht="15.75" customHeight="1" x14ac:dyDescent="0.25">
      <c r="C11">
        <v>79</v>
      </c>
      <c r="D11" s="153"/>
      <c r="E11" s="122" t="s">
        <v>437</v>
      </c>
      <c r="F11" s="126" t="s">
        <v>360</v>
      </c>
      <c r="G11" s="126"/>
      <c r="H11" s="128" t="s">
        <v>452</v>
      </c>
      <c r="I11" s="128"/>
      <c r="J11" s="123" t="s">
        <v>413</v>
      </c>
      <c r="K11">
        <v>702</v>
      </c>
      <c r="L11">
        <v>752</v>
      </c>
      <c r="M11">
        <v>2</v>
      </c>
      <c r="P11" s="123"/>
    </row>
    <row r="12" spans="3:16" ht="15.75" customHeight="1" x14ac:dyDescent="0.25">
      <c r="C12">
        <v>80</v>
      </c>
      <c r="D12" s="153"/>
      <c r="E12" s="122" t="s">
        <v>438</v>
      </c>
      <c r="F12" s="126" t="s">
        <v>360</v>
      </c>
      <c r="G12" s="126"/>
      <c r="H12" s="128" t="s">
        <v>493</v>
      </c>
      <c r="I12" s="128"/>
      <c r="J12" s="123" t="s">
        <v>414</v>
      </c>
      <c r="K12">
        <v>802</v>
      </c>
      <c r="L12">
        <v>852</v>
      </c>
      <c r="M12">
        <v>2</v>
      </c>
      <c r="P12" s="123"/>
    </row>
    <row r="13" spans="3:16" ht="15.75" customHeight="1" x14ac:dyDescent="0.25">
      <c r="C13">
        <v>81</v>
      </c>
      <c r="D13" s="154"/>
      <c r="E13" s="122" t="s">
        <v>439</v>
      </c>
      <c r="F13" s="126" t="s">
        <v>360</v>
      </c>
      <c r="G13" s="126"/>
      <c r="H13" s="128" t="s">
        <v>494</v>
      </c>
      <c r="I13" s="128"/>
      <c r="J13" s="123" t="s">
        <v>415</v>
      </c>
      <c r="K13">
        <v>902</v>
      </c>
      <c r="L13">
        <v>952</v>
      </c>
      <c r="M13">
        <v>2</v>
      </c>
      <c r="P13" s="123"/>
    </row>
    <row r="14" spans="3:16" ht="15" customHeight="1" x14ac:dyDescent="0.25">
      <c r="C14">
        <v>82</v>
      </c>
      <c r="D14" s="159" t="s">
        <v>440</v>
      </c>
      <c r="E14" s="160" t="s">
        <v>441</v>
      </c>
      <c r="F14" s="160"/>
      <c r="G14" s="160"/>
      <c r="H14" s="129" t="s">
        <v>441</v>
      </c>
      <c r="I14" s="129" t="s">
        <v>441</v>
      </c>
      <c r="J14" s="131" t="s">
        <v>416</v>
      </c>
      <c r="K14">
        <v>3502</v>
      </c>
      <c r="L14">
        <v>3502</v>
      </c>
      <c r="N14">
        <v>3</v>
      </c>
      <c r="P14" s="123" t="s">
        <v>371</v>
      </c>
    </row>
    <row r="15" spans="3:16" ht="15" customHeight="1" x14ac:dyDescent="0.25">
      <c r="C15">
        <v>83</v>
      </c>
      <c r="D15" s="159"/>
      <c r="E15" s="160" t="s">
        <v>442</v>
      </c>
      <c r="F15" s="160"/>
      <c r="G15" s="160"/>
      <c r="H15" s="129" t="s">
        <v>442</v>
      </c>
      <c r="I15" s="129" t="s">
        <v>442</v>
      </c>
      <c r="J15" s="131" t="s">
        <v>417</v>
      </c>
      <c r="K15">
        <v>3602</v>
      </c>
      <c r="M15">
        <v>3</v>
      </c>
      <c r="P15" s="123" t="s">
        <v>389</v>
      </c>
    </row>
    <row r="16" spans="3:16" ht="15" customHeight="1" x14ac:dyDescent="0.25">
      <c r="C16">
        <v>84</v>
      </c>
      <c r="D16" s="159"/>
      <c r="E16" s="160" t="s">
        <v>443</v>
      </c>
      <c r="F16" s="160"/>
      <c r="G16" s="160"/>
      <c r="H16" s="129" t="s">
        <v>443</v>
      </c>
      <c r="I16" s="129" t="s">
        <v>443</v>
      </c>
      <c r="J16" s="131" t="s">
        <v>418</v>
      </c>
      <c r="K16">
        <v>3702</v>
      </c>
      <c r="L16">
        <v>3702</v>
      </c>
      <c r="N16">
        <v>2</v>
      </c>
      <c r="P16" s="123" t="s">
        <v>390</v>
      </c>
    </row>
    <row r="17" spans="3:16" ht="15" customHeight="1" x14ac:dyDescent="0.25">
      <c r="C17">
        <v>85</v>
      </c>
      <c r="D17" s="159"/>
      <c r="E17" s="160" t="s">
        <v>444</v>
      </c>
      <c r="F17" s="160"/>
      <c r="G17" s="160"/>
      <c r="H17" s="129" t="s">
        <v>444</v>
      </c>
      <c r="I17" s="129" t="s">
        <v>444</v>
      </c>
      <c r="J17" s="131" t="s">
        <v>419</v>
      </c>
      <c r="K17">
        <v>3802</v>
      </c>
      <c r="M17">
        <v>2</v>
      </c>
      <c r="P17" s="123" t="s">
        <v>391</v>
      </c>
    </row>
    <row r="18" spans="3:16" ht="15" customHeight="1" x14ac:dyDescent="0.25">
      <c r="C18">
        <v>86</v>
      </c>
      <c r="D18" s="159"/>
      <c r="E18" s="160" t="s">
        <v>445</v>
      </c>
      <c r="F18" s="160"/>
      <c r="G18" s="160"/>
      <c r="H18" s="129" t="s">
        <v>445</v>
      </c>
      <c r="I18" s="129" t="s">
        <v>445</v>
      </c>
      <c r="J18" s="131" t="s">
        <v>420</v>
      </c>
      <c r="K18">
        <v>3902</v>
      </c>
      <c r="L18">
        <v>3902</v>
      </c>
      <c r="N18">
        <v>2</v>
      </c>
      <c r="P18" s="123" t="s">
        <v>392</v>
      </c>
    </row>
    <row r="19" spans="3:16" x14ac:dyDescent="0.25">
      <c r="C19">
        <v>87</v>
      </c>
      <c r="D19" s="159"/>
      <c r="E19" s="156" t="s">
        <v>446</v>
      </c>
      <c r="F19" s="157"/>
      <c r="G19" s="158"/>
      <c r="H19" s="130" t="s">
        <v>446</v>
      </c>
      <c r="I19" s="130" t="s">
        <v>446</v>
      </c>
      <c r="J19" s="131" t="s">
        <v>421</v>
      </c>
      <c r="K19">
        <v>4002</v>
      </c>
      <c r="M19">
        <v>2</v>
      </c>
      <c r="P19" s="123" t="s">
        <v>393</v>
      </c>
    </row>
    <row r="20" spans="3:16" x14ac:dyDescent="0.25">
      <c r="D20" s="152" t="s">
        <v>362</v>
      </c>
      <c r="E20" s="122" t="s">
        <v>355</v>
      </c>
      <c r="F20" s="126" t="s">
        <v>360</v>
      </c>
      <c r="G20" s="126"/>
      <c r="H20" s="132" t="s">
        <v>467</v>
      </c>
      <c r="J20" s="123" t="s">
        <v>369</v>
      </c>
      <c r="K20">
        <v>1002</v>
      </c>
      <c r="L20">
        <v>1052</v>
      </c>
      <c r="M20">
        <v>2</v>
      </c>
      <c r="P20" s="123" t="s">
        <v>380</v>
      </c>
    </row>
    <row r="21" spans="3:16" x14ac:dyDescent="0.25">
      <c r="C21">
        <v>88</v>
      </c>
      <c r="D21" s="153"/>
      <c r="E21" s="122" t="s">
        <v>356</v>
      </c>
      <c r="F21" s="126" t="s">
        <v>360</v>
      </c>
      <c r="G21" s="126"/>
      <c r="H21" t="s">
        <v>468</v>
      </c>
      <c r="J21" s="123" t="s">
        <v>370</v>
      </c>
      <c r="K21">
        <v>1102</v>
      </c>
      <c r="L21">
        <v>1152</v>
      </c>
      <c r="M21">
        <v>2</v>
      </c>
      <c r="P21" s="123" t="s">
        <v>365</v>
      </c>
    </row>
    <row r="22" spans="3:16" x14ac:dyDescent="0.25">
      <c r="D22" s="153"/>
      <c r="E22" s="122" t="s">
        <v>357</v>
      </c>
      <c r="F22" s="126" t="s">
        <v>360</v>
      </c>
      <c r="G22" s="126"/>
      <c r="H22" t="s">
        <v>469</v>
      </c>
      <c r="J22" s="123" t="s">
        <v>363</v>
      </c>
      <c r="K22">
        <v>1202</v>
      </c>
      <c r="L22">
        <v>1252</v>
      </c>
      <c r="M22">
        <v>2</v>
      </c>
      <c r="P22" s="123" t="s">
        <v>381</v>
      </c>
    </row>
    <row r="23" spans="3:16" x14ac:dyDescent="0.25">
      <c r="D23" s="153"/>
      <c r="E23" s="122" t="s">
        <v>358</v>
      </c>
      <c r="F23" s="126" t="s">
        <v>360</v>
      </c>
      <c r="G23" s="126"/>
      <c r="H23" t="s">
        <v>470</v>
      </c>
      <c r="J23" s="123" t="s">
        <v>372</v>
      </c>
      <c r="K23">
        <v>1302</v>
      </c>
      <c r="L23">
        <v>1352</v>
      </c>
      <c r="M23">
        <v>2</v>
      </c>
      <c r="P23" s="123" t="s">
        <v>382</v>
      </c>
    </row>
    <row r="24" spans="3:16" x14ac:dyDescent="0.25">
      <c r="D24" s="153"/>
      <c r="E24" s="121" t="s">
        <v>359</v>
      </c>
      <c r="F24" s="126" t="s">
        <v>360</v>
      </c>
      <c r="G24" s="126"/>
      <c r="H24" t="s">
        <v>471</v>
      </c>
      <c r="J24" s="123" t="s">
        <v>371</v>
      </c>
      <c r="K24">
        <v>1402</v>
      </c>
      <c r="L24">
        <v>1452</v>
      </c>
      <c r="M24">
        <v>14</v>
      </c>
      <c r="P24" s="123" t="s">
        <v>366</v>
      </c>
    </row>
    <row r="25" spans="3:16" ht="15.75" x14ac:dyDescent="0.25">
      <c r="C25">
        <v>89</v>
      </c>
      <c r="D25" s="153"/>
      <c r="E25" s="151" t="s">
        <v>462</v>
      </c>
      <c r="F25" s="151"/>
      <c r="G25" s="151"/>
      <c r="H25" s="128" t="s">
        <v>462</v>
      </c>
      <c r="I25" s="128" t="s">
        <v>462</v>
      </c>
      <c r="J25" s="131" t="s">
        <v>423</v>
      </c>
      <c r="K25">
        <v>4202</v>
      </c>
      <c r="M25">
        <v>2</v>
      </c>
      <c r="P25" s="123" t="s">
        <v>395</v>
      </c>
    </row>
    <row r="26" spans="3:16" ht="15.75" x14ac:dyDescent="0.25">
      <c r="C26">
        <v>90</v>
      </c>
      <c r="D26" s="153"/>
      <c r="E26" s="151" t="s">
        <v>447</v>
      </c>
      <c r="F26" s="151"/>
      <c r="G26" s="151"/>
      <c r="H26" s="128" t="s">
        <v>447</v>
      </c>
      <c r="I26" s="128" t="s">
        <v>447</v>
      </c>
      <c r="J26" s="131" t="s">
        <v>424</v>
      </c>
      <c r="K26">
        <v>4302</v>
      </c>
      <c r="M26">
        <v>2</v>
      </c>
      <c r="P26" s="123" t="s">
        <v>396</v>
      </c>
    </row>
    <row r="27" spans="3:16" ht="15.75" x14ac:dyDescent="0.25">
      <c r="C27">
        <v>91</v>
      </c>
      <c r="D27" s="152" t="s">
        <v>433</v>
      </c>
      <c r="E27" s="122" t="s">
        <v>355</v>
      </c>
      <c r="F27" s="126" t="s">
        <v>360</v>
      </c>
      <c r="G27" s="126" t="s">
        <v>495</v>
      </c>
      <c r="H27" s="128" t="s">
        <v>450</v>
      </c>
      <c r="I27" s="132" t="s">
        <v>474</v>
      </c>
      <c r="J27" s="123" t="s">
        <v>392</v>
      </c>
      <c r="K27">
        <v>2502</v>
      </c>
      <c r="L27">
        <v>2552</v>
      </c>
      <c r="M27">
        <v>2</v>
      </c>
      <c r="N27">
        <v>3</v>
      </c>
      <c r="P27" s="123" t="s">
        <v>383</v>
      </c>
    </row>
    <row r="28" spans="3:16" x14ac:dyDescent="0.25">
      <c r="D28" s="153"/>
      <c r="E28" s="122" t="s">
        <v>356</v>
      </c>
      <c r="F28" s="126" t="s">
        <v>360</v>
      </c>
      <c r="G28" s="126" t="s">
        <v>361</v>
      </c>
      <c r="H28" s="133" t="s">
        <v>492</v>
      </c>
      <c r="I28" t="s">
        <v>475</v>
      </c>
      <c r="J28" s="123" t="s">
        <v>393</v>
      </c>
      <c r="K28">
        <v>2602</v>
      </c>
      <c r="L28">
        <v>2652</v>
      </c>
      <c r="M28">
        <v>2</v>
      </c>
      <c r="N28">
        <v>3</v>
      </c>
      <c r="P28" s="123" t="s">
        <v>370</v>
      </c>
    </row>
    <row r="29" spans="3:16" ht="15.75" x14ac:dyDescent="0.25">
      <c r="D29" s="153"/>
      <c r="E29" s="122" t="s">
        <v>357</v>
      </c>
      <c r="F29" s="126" t="s">
        <v>360</v>
      </c>
      <c r="G29" s="126" t="s">
        <v>361</v>
      </c>
      <c r="H29" s="128" t="s">
        <v>491</v>
      </c>
      <c r="I29" t="s">
        <v>476</v>
      </c>
      <c r="J29" s="123" t="s">
        <v>394</v>
      </c>
      <c r="K29">
        <v>2702</v>
      </c>
      <c r="L29">
        <v>2752</v>
      </c>
      <c r="M29">
        <v>2</v>
      </c>
      <c r="N29">
        <v>3</v>
      </c>
      <c r="P29" s="123" t="s">
        <v>373</v>
      </c>
    </row>
    <row r="30" spans="3:16" ht="15.75" x14ac:dyDescent="0.25">
      <c r="D30" s="153"/>
      <c r="E30" s="122" t="s">
        <v>358</v>
      </c>
      <c r="F30" s="126" t="s">
        <v>360</v>
      </c>
      <c r="G30" s="126" t="s">
        <v>361</v>
      </c>
      <c r="H30" s="128" t="s">
        <v>454</v>
      </c>
      <c r="I30" t="s">
        <v>477</v>
      </c>
      <c r="J30" s="123" t="s">
        <v>395</v>
      </c>
      <c r="K30">
        <v>2802</v>
      </c>
      <c r="L30">
        <v>2852</v>
      </c>
      <c r="M30">
        <v>2</v>
      </c>
      <c r="N30">
        <v>3</v>
      </c>
      <c r="P30" s="123" t="s">
        <v>384</v>
      </c>
    </row>
    <row r="31" spans="3:16" x14ac:dyDescent="0.25">
      <c r="D31" s="153"/>
      <c r="E31" s="124" t="s">
        <v>359</v>
      </c>
      <c r="F31" s="126" t="s">
        <v>360</v>
      </c>
      <c r="G31" s="126" t="s">
        <v>361</v>
      </c>
      <c r="H31" t="s">
        <v>455</v>
      </c>
      <c r="I31" t="s">
        <v>478</v>
      </c>
      <c r="J31" s="123" t="s">
        <v>396</v>
      </c>
      <c r="K31">
        <v>2902</v>
      </c>
      <c r="L31">
        <v>2952</v>
      </c>
      <c r="M31">
        <v>2</v>
      </c>
      <c r="N31">
        <v>3</v>
      </c>
      <c r="P31" s="123" t="s">
        <v>363</v>
      </c>
    </row>
    <row r="32" spans="3:16" ht="15.75" x14ac:dyDescent="0.25">
      <c r="C32">
        <v>93</v>
      </c>
      <c r="D32" s="153"/>
      <c r="E32" s="156" t="s">
        <v>458</v>
      </c>
      <c r="F32" s="157"/>
      <c r="G32" s="158"/>
      <c r="H32" s="128" t="s">
        <v>458</v>
      </c>
      <c r="I32" s="128" t="s">
        <v>458</v>
      </c>
      <c r="J32" s="135" t="s">
        <v>427</v>
      </c>
      <c r="K32">
        <v>4402</v>
      </c>
      <c r="M32">
        <v>2</v>
      </c>
      <c r="P32" s="123"/>
    </row>
    <row r="33" spans="3:16" ht="15.75" x14ac:dyDescent="0.25">
      <c r="C33">
        <v>94</v>
      </c>
      <c r="D33" s="153"/>
      <c r="E33" s="151" t="s">
        <v>454</v>
      </c>
      <c r="F33" s="151"/>
      <c r="G33" s="151"/>
      <c r="H33" s="134" t="s">
        <v>459</v>
      </c>
      <c r="I33" s="134" t="s">
        <v>459</v>
      </c>
      <c r="J33" s="135" t="s">
        <v>428</v>
      </c>
      <c r="K33">
        <v>4502</v>
      </c>
      <c r="M33">
        <v>2</v>
      </c>
      <c r="P33" s="123" t="s">
        <v>397</v>
      </c>
    </row>
    <row r="34" spans="3:16" ht="15.75" x14ac:dyDescent="0.25">
      <c r="C34">
        <v>95</v>
      </c>
      <c r="D34" s="153"/>
      <c r="E34" s="151" t="s">
        <v>460</v>
      </c>
      <c r="F34" s="151"/>
      <c r="G34" s="151"/>
      <c r="H34" s="128" t="s">
        <v>455</v>
      </c>
      <c r="I34" s="128" t="s">
        <v>455</v>
      </c>
      <c r="J34" s="135" t="s">
        <v>429</v>
      </c>
      <c r="K34">
        <v>4602</v>
      </c>
      <c r="M34">
        <v>2</v>
      </c>
      <c r="P34" s="123" t="s">
        <v>398</v>
      </c>
    </row>
    <row r="35" spans="3:16" ht="15.75" x14ac:dyDescent="0.25">
      <c r="C35">
        <v>96</v>
      </c>
      <c r="D35" s="154"/>
      <c r="E35" s="156" t="s">
        <v>496</v>
      </c>
      <c r="F35" s="157"/>
      <c r="G35" s="158"/>
      <c r="H35" s="128" t="s">
        <v>496</v>
      </c>
      <c r="I35" s="128" t="s">
        <v>456</v>
      </c>
      <c r="J35" s="135" t="s">
        <v>430</v>
      </c>
      <c r="K35">
        <v>4702</v>
      </c>
      <c r="M35">
        <v>2</v>
      </c>
      <c r="P35" s="123"/>
    </row>
    <row r="36" spans="3:16" ht="15" customHeight="1" x14ac:dyDescent="0.25">
      <c r="D36" s="152" t="s">
        <v>479</v>
      </c>
      <c r="E36" s="122" t="s">
        <v>355</v>
      </c>
      <c r="F36" s="126" t="s">
        <v>360</v>
      </c>
      <c r="G36" s="126" t="s">
        <v>361</v>
      </c>
      <c r="H36" s="132" t="s">
        <v>480</v>
      </c>
      <c r="I36" s="132" t="s">
        <v>485</v>
      </c>
      <c r="J36" s="123" t="s">
        <v>397</v>
      </c>
      <c r="K36">
        <v>3002</v>
      </c>
      <c r="L36">
        <v>3052</v>
      </c>
      <c r="M36">
        <v>2</v>
      </c>
      <c r="N36">
        <v>3</v>
      </c>
      <c r="P36" s="123" t="s">
        <v>385</v>
      </c>
    </row>
    <row r="37" spans="3:16" x14ac:dyDescent="0.25">
      <c r="D37" s="153"/>
      <c r="E37" s="122" t="s">
        <v>356</v>
      </c>
      <c r="F37" s="126" t="s">
        <v>360</v>
      </c>
      <c r="G37" s="126" t="s">
        <v>361</v>
      </c>
      <c r="H37" t="s">
        <v>481</v>
      </c>
      <c r="I37" t="s">
        <v>486</v>
      </c>
      <c r="J37" s="123" t="s">
        <v>398</v>
      </c>
      <c r="K37">
        <v>3102</v>
      </c>
      <c r="L37">
        <v>3152</v>
      </c>
      <c r="M37">
        <v>2</v>
      </c>
      <c r="N37">
        <v>3</v>
      </c>
      <c r="P37" s="123" t="s">
        <v>386</v>
      </c>
    </row>
    <row r="38" spans="3:16" x14ac:dyDescent="0.25">
      <c r="D38" s="153"/>
      <c r="E38" s="122" t="s">
        <v>357</v>
      </c>
      <c r="F38" s="126" t="s">
        <v>360</v>
      </c>
      <c r="G38" s="126" t="s">
        <v>361</v>
      </c>
      <c r="H38" t="s">
        <v>482</v>
      </c>
      <c r="I38" t="s">
        <v>487</v>
      </c>
      <c r="J38" s="123" t="s">
        <v>399</v>
      </c>
      <c r="K38">
        <v>3202</v>
      </c>
      <c r="L38">
        <v>3252</v>
      </c>
      <c r="M38">
        <v>2</v>
      </c>
      <c r="N38">
        <v>3</v>
      </c>
      <c r="P38" s="123" t="s">
        <v>372</v>
      </c>
    </row>
    <row r="39" spans="3:16" x14ac:dyDescent="0.25">
      <c r="D39" s="153"/>
      <c r="E39" s="122" t="s">
        <v>358</v>
      </c>
      <c r="F39" s="126" t="s">
        <v>360</v>
      </c>
      <c r="G39" s="126" t="s">
        <v>361</v>
      </c>
      <c r="H39" t="s">
        <v>483</v>
      </c>
      <c r="I39" t="s">
        <v>488</v>
      </c>
      <c r="J39" s="123" t="s">
        <v>400</v>
      </c>
      <c r="K39">
        <v>3302</v>
      </c>
      <c r="L39">
        <v>3352</v>
      </c>
      <c r="M39">
        <v>2</v>
      </c>
      <c r="N39">
        <v>3</v>
      </c>
      <c r="P39" s="123" t="s">
        <v>387</v>
      </c>
    </row>
    <row r="40" spans="3:16" x14ac:dyDescent="0.25">
      <c r="D40" s="153"/>
      <c r="E40" s="124" t="s">
        <v>359</v>
      </c>
      <c r="F40" s="126" t="s">
        <v>360</v>
      </c>
      <c r="G40" s="126" t="s">
        <v>361</v>
      </c>
      <c r="H40" t="s">
        <v>484</v>
      </c>
      <c r="I40" t="s">
        <v>489</v>
      </c>
      <c r="J40" s="123" t="s">
        <v>401</v>
      </c>
      <c r="K40">
        <v>3402</v>
      </c>
      <c r="L40">
        <v>3452</v>
      </c>
      <c r="M40">
        <v>2</v>
      </c>
      <c r="N40">
        <v>3</v>
      </c>
      <c r="P40" s="123" t="s">
        <v>388</v>
      </c>
    </row>
    <row r="41" spans="3:16" ht="15.75" x14ac:dyDescent="0.25">
      <c r="C41">
        <v>97</v>
      </c>
      <c r="D41" s="153"/>
      <c r="E41" s="151" t="s">
        <v>461</v>
      </c>
      <c r="F41" s="151"/>
      <c r="G41" s="151"/>
      <c r="H41" s="134" t="s">
        <v>461</v>
      </c>
      <c r="I41" s="134" t="s">
        <v>461</v>
      </c>
      <c r="J41" s="123" t="s">
        <v>431</v>
      </c>
      <c r="K41">
        <v>4802</v>
      </c>
      <c r="M41">
        <v>2</v>
      </c>
      <c r="P41" s="123" t="s">
        <v>397</v>
      </c>
    </row>
    <row r="42" spans="3:16" ht="15.75" x14ac:dyDescent="0.25">
      <c r="C42">
        <v>98</v>
      </c>
      <c r="D42" s="154"/>
      <c r="E42" s="151" t="s">
        <v>457</v>
      </c>
      <c r="F42" s="151"/>
      <c r="G42" s="151"/>
      <c r="H42" s="128" t="s">
        <v>457</v>
      </c>
      <c r="I42" s="128" t="s">
        <v>457</v>
      </c>
      <c r="J42" s="123" t="s">
        <v>432</v>
      </c>
      <c r="K42">
        <v>4902</v>
      </c>
      <c r="M42">
        <v>2</v>
      </c>
      <c r="P42" s="123" t="s">
        <v>398</v>
      </c>
    </row>
    <row r="43" spans="3:16" x14ac:dyDescent="0.25">
      <c r="P43" s="123" t="s">
        <v>402</v>
      </c>
    </row>
    <row r="44" spans="3:16" hidden="1" x14ac:dyDescent="0.25">
      <c r="P44" s="123" t="s">
        <v>403</v>
      </c>
    </row>
    <row r="45" spans="3:16" hidden="1" x14ac:dyDescent="0.25">
      <c r="P45" s="123" t="s">
        <v>404</v>
      </c>
    </row>
    <row r="46" spans="3:16" hidden="1" x14ac:dyDescent="0.25">
      <c r="P46" s="123" t="s">
        <v>405</v>
      </c>
    </row>
    <row r="47" spans="3:16" hidden="1" x14ac:dyDescent="0.25">
      <c r="P47" s="123" t="s">
        <v>406</v>
      </c>
    </row>
    <row r="48" spans="3:16" hidden="1" x14ac:dyDescent="0.25">
      <c r="P48" s="123" t="s">
        <v>407</v>
      </c>
    </row>
    <row r="49" spans="16:16" hidden="1" x14ac:dyDescent="0.25">
      <c r="P49" s="123" t="s">
        <v>408</v>
      </c>
    </row>
    <row r="50" spans="16:16" hidden="1" x14ac:dyDescent="0.25">
      <c r="P50" s="123" t="s">
        <v>409</v>
      </c>
    </row>
    <row r="51" spans="16:16" hidden="1" x14ac:dyDescent="0.25">
      <c r="P51" s="123" t="s">
        <v>410</v>
      </c>
    </row>
    <row r="52" spans="16:16" hidden="1" x14ac:dyDescent="0.25">
      <c r="P52" s="123" t="s">
        <v>411</v>
      </c>
    </row>
    <row r="53" spans="16:16" hidden="1" x14ac:dyDescent="0.25">
      <c r="P53" s="123" t="s">
        <v>412</v>
      </c>
    </row>
    <row r="54" spans="16:16" hidden="1" x14ac:dyDescent="0.25">
      <c r="P54" s="123" t="s">
        <v>413</v>
      </c>
    </row>
    <row r="55" spans="16:16" hidden="1" x14ac:dyDescent="0.25">
      <c r="P55" s="123" t="s">
        <v>414</v>
      </c>
    </row>
    <row r="56" spans="16:16" hidden="1" x14ac:dyDescent="0.25">
      <c r="P56" s="123" t="s">
        <v>415</v>
      </c>
    </row>
    <row r="57" spans="16:16" hidden="1" x14ac:dyDescent="0.25">
      <c r="P57" s="123" t="s">
        <v>416</v>
      </c>
    </row>
    <row r="58" spans="16:16" hidden="1" x14ac:dyDescent="0.25">
      <c r="P58" s="123" t="s">
        <v>417</v>
      </c>
    </row>
    <row r="59" spans="16:16" hidden="1" x14ac:dyDescent="0.25">
      <c r="P59" s="123" t="s">
        <v>418</v>
      </c>
    </row>
    <row r="60" spans="16:16" hidden="1" x14ac:dyDescent="0.25">
      <c r="P60" s="123" t="s">
        <v>419</v>
      </c>
    </row>
    <row r="61" spans="16:16" hidden="1" x14ac:dyDescent="0.25">
      <c r="P61" s="123" t="s">
        <v>420</v>
      </c>
    </row>
    <row r="62" spans="16:16" hidden="1" x14ac:dyDescent="0.25">
      <c r="P62" s="123" t="s">
        <v>421</v>
      </c>
    </row>
    <row r="63" spans="16:16" hidden="1" x14ac:dyDescent="0.25">
      <c r="P63" s="123" t="s">
        <v>422</v>
      </c>
    </row>
    <row r="64" spans="16:16" hidden="1" x14ac:dyDescent="0.25">
      <c r="P64" s="123" t="s">
        <v>423</v>
      </c>
    </row>
    <row r="65" spans="16:16" hidden="1" x14ac:dyDescent="0.25">
      <c r="P65" s="123" t="s">
        <v>424</v>
      </c>
    </row>
    <row r="66" spans="16:16" hidden="1" x14ac:dyDescent="0.25">
      <c r="P66" s="123" t="s">
        <v>425</v>
      </c>
    </row>
    <row r="67" spans="16:16" hidden="1" x14ac:dyDescent="0.25">
      <c r="P67" s="123" t="s">
        <v>426</v>
      </c>
    </row>
    <row r="68" spans="16:16" hidden="1" x14ac:dyDescent="0.25">
      <c r="P68" s="123" t="s">
        <v>427</v>
      </c>
    </row>
    <row r="69" spans="16:16" hidden="1" x14ac:dyDescent="0.25">
      <c r="P69" s="123" t="s">
        <v>428</v>
      </c>
    </row>
    <row r="70" spans="16:16" hidden="1" x14ac:dyDescent="0.25">
      <c r="P70" s="123" t="s">
        <v>429</v>
      </c>
    </row>
    <row r="71" spans="16:16" hidden="1" x14ac:dyDescent="0.25">
      <c r="P71" s="123" t="s">
        <v>430</v>
      </c>
    </row>
    <row r="72" spans="16:16" hidden="1" x14ac:dyDescent="0.25">
      <c r="P72" s="123" t="s">
        <v>431</v>
      </c>
    </row>
    <row r="73" spans="16:16" hidden="1" x14ac:dyDescent="0.25">
      <c r="P73" s="123" t="s">
        <v>432</v>
      </c>
    </row>
    <row r="74" spans="16:16" hidden="1" x14ac:dyDescent="0.25"/>
    <row r="75" spans="16:16" hidden="1" x14ac:dyDescent="0.25"/>
    <row r="76" spans="16:16" hidden="1" x14ac:dyDescent="0.25"/>
    <row r="77" spans="16:16" hidden="1" x14ac:dyDescent="0.25"/>
    <row r="78" spans="16:16" hidden="1" x14ac:dyDescent="0.25"/>
    <row r="79" spans="16:16" hidden="1" x14ac:dyDescent="0.25"/>
    <row r="80" spans="16:16" hidden="1" x14ac:dyDescent="0.25"/>
  </sheetData>
  <mergeCells count="22">
    <mergeCell ref="E41:G41"/>
    <mergeCell ref="E25:G25"/>
    <mergeCell ref="E26:G26"/>
    <mergeCell ref="E32:G32"/>
    <mergeCell ref="E33:G33"/>
    <mergeCell ref="E34:G34"/>
    <mergeCell ref="D1:E1"/>
    <mergeCell ref="F1:G2"/>
    <mergeCell ref="E42:G42"/>
    <mergeCell ref="D20:D26"/>
    <mergeCell ref="D36:D42"/>
    <mergeCell ref="D3:G3"/>
    <mergeCell ref="D4:D13"/>
    <mergeCell ref="E35:G35"/>
    <mergeCell ref="D27:D35"/>
    <mergeCell ref="E19:G19"/>
    <mergeCell ref="D14:D19"/>
    <mergeCell ref="E14:G14"/>
    <mergeCell ref="E15:G15"/>
    <mergeCell ref="E16:G16"/>
    <mergeCell ref="E18:G18"/>
    <mergeCell ref="E17:G17"/>
  </mergeCells>
  <hyperlinks>
    <hyperlink ref="F4" location="_ev4" display="Evolución"/>
    <hyperlink ref="F6" location="_ev6" display="Evolución por área"/>
    <hyperlink ref="F7" location="_ev7" display="Evolución por área"/>
    <hyperlink ref="F8" location="_ev8" display="Evolución por área"/>
    <hyperlink ref="F20" location="_ev14" display="Evolución por área"/>
    <hyperlink ref="F21" location="_ev15" display="Evolución por área"/>
    <hyperlink ref="F22" location="_ev16" display="Evolución por área"/>
    <hyperlink ref="F23" location="_ev17" display="Evolución por área"/>
    <hyperlink ref="F24" location="_ev18" display="Evolución por área"/>
    <hyperlink ref="G4" location="_dp4" display="Distribución porcentual por área 2018"/>
    <hyperlink ref="G6" location="_dp6" display="Distribución porcentual por área 2018"/>
    <hyperlink ref="G7" location="_dp7" display="Distribución porcentual por área 2018"/>
    <hyperlink ref="G8" location="_dp8" display="Distribución porcentual por área 2018"/>
    <hyperlink ref="J4" location="'TDIV11'!A1" display="'TDIV11'!A1"/>
    <hyperlink ref="J6" location="'TDIV13'!A1" display="'TDIV13'!A1"/>
    <hyperlink ref="J7" location="'TDIV14'!A1" display="'TDIV14'!A1"/>
    <hyperlink ref="J8" location="'TDIV15'!A1" display="'TDIV15'!A1"/>
    <hyperlink ref="J20" location="'TDIV16Área'!A1" display="'TDIV16Área'!A1"/>
    <hyperlink ref="J21" location="'TDIV16Políticas'!A1" display="'TDIV16Políticas'!A1"/>
    <hyperlink ref="J22" location="'TDIV16GP'!A1" display="'TDIV16GP'!A1"/>
    <hyperlink ref="J23" location="'TDIV16PROG.'!A1" display="'TDIV16PROG.'!A1"/>
    <hyperlink ref="J24" location="'TDIV16SUBPR'!A1" display="'TDIV16SUBPR'!A1"/>
    <hyperlink ref="P1" location="'Índice'!A1" display="Índice"/>
    <hyperlink ref="P2" location="'Gráficos'!A1" display="Gráficos"/>
    <hyperlink ref="P3" location="'CONJUNTO'!A1" display="CONJUNTO"/>
    <hyperlink ref="P4" location="'ELP Funcional'!A1" display="ELP Funcional"/>
    <hyperlink ref="P6" location="'TD Aum-dis programas'!A1" display="TD Aum-dis programas"/>
    <hyperlink ref="P7" location="'TDIV11'!A1" display="TDIV11"/>
    <hyperlink ref="P8" location="'IV11'!A1" display="IV11"/>
    <hyperlink ref="P20" location="'IV11Centro G. y Cap.'!A1" display="IV11Centro G. y Cap."/>
    <hyperlink ref="P21" location="'TDIV12'!A1" display="TDIV12"/>
    <hyperlink ref="P22" location="'IV12'!A1" display="IV12"/>
    <hyperlink ref="P23" location="'IV12 Centro G. y Cap.'!A1" display="IV12 Centro G. y Cap."/>
    <hyperlink ref="P24" location="'TDIV13'!A1" display="TDIV13"/>
    <hyperlink ref="P27" location="'IV16Área'!A1" display="IV16Área"/>
    <hyperlink ref="P28" location="'TDIV16Políticas'!A1" display="TDIV16Políticas"/>
    <hyperlink ref="P29" location="'TDIV6Politica Mod +y-'!A1" display="TDIV6Politica Mod +y-"/>
    <hyperlink ref="P30" location="'IV16Políticas'!A1" display="IV16Políticas"/>
    <hyperlink ref="P31" location="'TDIV16GP'!A1" display="TDIV16GP"/>
    <hyperlink ref="P36" location="'TDIV6GP Mod +y-'!A1" display="TDIV6GP Mod +y-"/>
    <hyperlink ref="P37" location="'IV16GP'!A1" display="IV16GP"/>
    <hyperlink ref="P38" location="'TDIV16PROG.'!A1" display="TDIV16PROG."/>
    <hyperlink ref="P39" location="'TDIV6PROG Mod +y-'!A1" display="TDIV6PROG Mod +y-"/>
    <hyperlink ref="P40" location="'IV16PROG.'!A1" display="IV16PROG."/>
    <hyperlink ref="P14" location="'TDIV16SUBPR'!A1" display="TDIV16SUBPR"/>
    <hyperlink ref="P15" location="'TDIV6SubPr Mod +y-'!A1" display="TDIV6SubPr Mod +y-"/>
    <hyperlink ref="P16" location="'IV16SUBPR'!A1" display="IV16SUBPR"/>
    <hyperlink ref="P17" location="'TD remanentes y modif'!A1" display="TD remanentes y modif"/>
    <hyperlink ref="P18" location="'TDIV7Áea'!A1" display="TDIV7Áea"/>
    <hyperlink ref="P19" location="'TDIV7Política'!A1" display="TDIV7Política"/>
    <hyperlink ref="P43" location="'1,gasto areas hab.'!A1" display="1,gasto areas hab."/>
    <hyperlink ref="P44" location="'2,gasto políticas hab.'!A1" display="2,gasto políticas hab."/>
    <hyperlink ref="P45" location="'5,gasto pro y subpro hab.'!A1" display="5,gasto pro y subpro hab."/>
    <hyperlink ref="P46" location="'Gráfico 71 Ob R'!A1" display="Gráfico 71 Ob R"/>
    <hyperlink ref="P47" location="'Gráfico 72 Ob R '!A1" display="Gráfico 72 Ob R "/>
    <hyperlink ref="P48" location="'Gráfico 73 Ob R '!A1" display="Gráfico 73 Ob R "/>
    <hyperlink ref="P49" location="'Gráfico 74 Ob R'!A1" display="Gráfico 74 Ob R"/>
    <hyperlink ref="P50" location="'Gráfico 75 Ob R'!A1" display="Gráfico 75 Ob R"/>
    <hyperlink ref="P51" location="'Gráfico 76 Ob R'!A1" display="Gráfico 76 Ob R"/>
    <hyperlink ref="P52" location="'Gráfico 77 Ob R'!A1" display="Gráfico 77 Ob R"/>
    <hyperlink ref="P53" location="'Gráfico 78 Ob R'!A1" display="Gráfico 78 Ob R"/>
    <hyperlink ref="P54" location="'Gráfico 79 Ob R'!A1" display="Gráfico 79 Ob R"/>
    <hyperlink ref="P55" location="'Gráfico 80 Ob R'!A1" display="Gráfico 80 Ob R"/>
    <hyperlink ref="P56" location="'Gráfico 81 Ob R'!A1" display="Gráfico 81 Ob R"/>
    <hyperlink ref="P57" location="'Gráfico 82 GPH'!A1" display="Gráfico 82 GPH"/>
    <hyperlink ref="P58" location="'Gráfico 83 GPH'!A1" display="Gráfico 83 GPH"/>
    <hyperlink ref="P59" location="'Gráfico 84 GPH'!A1" display="Gráfico 84 GPH"/>
    <hyperlink ref="P60" location="'Gráfico 85 GPH'!A1" display="Gráfico 85 GPH"/>
    <hyperlink ref="P61" location="'Gráfico 86 GPH'!A1" display="Gráfico 86 GPH"/>
    <hyperlink ref="P62" location="'Gráfico 87 GPH'!A1" display="Gráfico 87 GPH"/>
    <hyperlink ref="P63" location="'Gráfico 88 MOD'!A1" display="Gráfico 88 MOD"/>
    <hyperlink ref="P64" location="'Gráfico 89 MOD'!A1" display="Gráfico 89 MOD"/>
    <hyperlink ref="P65" location="'Gráfico 90 MOD'!A1" display="Gráfico 90 MOD"/>
    <hyperlink ref="P66" location="'Gráfico 91 RC'!A1" display="Gráfico 91 RC"/>
    <hyperlink ref="P67" location="'Gráfico 92 RC'!A1" display="Gráfico 92 RC"/>
    <hyperlink ref="P68" location="'Gráfico 93 RC'!A1" display="Gráfico 93 RC"/>
    <hyperlink ref="P69" location="'Gráfico 94 RC'!A1" display="Gráfico 94 RC"/>
    <hyperlink ref="P70" location="'Gráfico 95 RC'!A1" display="Gráfico 95 RC"/>
    <hyperlink ref="P71" location="'Gráfico 96 RC'!A1" display="Gráfico 96 RC"/>
    <hyperlink ref="P72" location="'Gráfico 97 OPP'!A1" display="Gráfico 97 OPP"/>
    <hyperlink ref="P73" location="''!A1" display="Gráfico 98 OPP"/>
    <hyperlink ref="F27" location="_ev29" display="Evolución por área"/>
    <hyperlink ref="F28" location="_ev30" display="Evolución por área"/>
    <hyperlink ref="F29" location="_ev31" display="Evolución por área"/>
    <hyperlink ref="F30" location="_ev32" display="Evolución por área"/>
    <hyperlink ref="F31" location="_ev33" display="Evolución por área"/>
    <hyperlink ref="G27" location="_dp29" display="Distribución porcentual por área 2018"/>
    <hyperlink ref="G28" location="_dp30" display="Distribución porcentual por área 2018"/>
    <hyperlink ref="G29" location="_dp31" display="Distribución porcentual por área 2018"/>
    <hyperlink ref="G30" location="_dp32" display="Distribución porcentual por área 2018"/>
    <hyperlink ref="G31" location="_dp33" display="Distribución porcentual por área 2018"/>
    <hyperlink ref="J27" location="'TDIV7Áea'!A1" display="'TDIV7Áea'!A1"/>
    <hyperlink ref="J28" location="'TDIV7Política'!A1" display="'TDIV7Política'!A1"/>
    <hyperlink ref="J29" location="'TDIV7GrPrg'!A1" display="'TDIV7GrPrg'!A1"/>
    <hyperlink ref="J30" location="'TDIV7PROG.'!A1" display="'TDIV7PROG.'!A1"/>
    <hyperlink ref="J31" location="'TDIV7SubProg.'!A1" display="'TDIV7SubProg.'!A1"/>
    <hyperlink ref="F36" location="_ev34" display="Evolución por área"/>
    <hyperlink ref="F37" location="_ev35" display="Evolución por área"/>
    <hyperlink ref="F38" location="_ev36" display="Evolución por área"/>
    <hyperlink ref="F39" location="_ev37" display="Evolución por área"/>
    <hyperlink ref="F40" location="_ev38" display="Evolución por área"/>
    <hyperlink ref="G36" location="_dp34" display="Distribución porcentual por área 2018"/>
    <hyperlink ref="G37" location="_dp35" display="Distribución porcentual por área 2018"/>
    <hyperlink ref="G38" location="_dp36" display="Distribución porcentual por área 2018"/>
    <hyperlink ref="G39" location="_dp37" display="Distribución porcentual por área 2018"/>
    <hyperlink ref="G40" location="_dp38" display="Distribución porcentual por área 2018"/>
    <hyperlink ref="J36" location="'TDIV8Área'!A1" display="'TDIV8Área'!A1"/>
    <hyperlink ref="J37" location="'TDIV8Política'!A1" display="'TDIV8Política'!A1"/>
    <hyperlink ref="J38" location="'TDIV8GrPrg'!A1" display="'TDIV8GrPrg'!A1"/>
    <hyperlink ref="J39" location="'TDIV8PROG'!A1" display="'TDIV8PROG'!A1"/>
    <hyperlink ref="J40" location="'TDIV8SubProg.'!A1" display="'TDIV8SubProg.'!A1"/>
    <hyperlink ref="F9" location="_ev9" display="Evolución por área"/>
    <hyperlink ref="F10" location="_ev10" display="Evolución por área"/>
    <hyperlink ref="F11" location="_ev11" display="Evolución por área"/>
    <hyperlink ref="J9" location="'Gráfico 77 Ob R'!A1" display="'Gráfico 77 Ob R'!A1"/>
    <hyperlink ref="J14" location="'Gráfico 82 GPH'!A1" display="'Gráfico 82 GPH'!A1"/>
    <hyperlink ref="J15" location="'Gráfico 83 GPH'!A1" display="'Gráfico 83 GPH'!A1"/>
    <hyperlink ref="J16" location="'Gráfico 84 GPH'!A1" display="'Gráfico 84 GPH'!A1"/>
    <hyperlink ref="J17" location="'Gráfico 85 GPH'!A1" display="'Gráfico 85 GPH'!A1"/>
    <hyperlink ref="J18" location="'Gráfico 86 GPH'!A1" display="'Gráfico 86 GPH'!A1"/>
    <hyperlink ref="J19" location="'Gráfico 87 GPH'!A1" display="'Gráfico 87 GPH'!A1"/>
    <hyperlink ref="J10:J13" location="'Gráfico 77 Ob R'!A1" display="'Gráfico 77 Ob R'!A1"/>
    <hyperlink ref="J10" location="'Gráfico 78 Ob R'!A1" display="'Gráfico 78 Ob R'!A1"/>
    <hyperlink ref="J11" location="'Gráfico 79 Ob R'!A1" display="'Gráfico 79 Ob R'!A1"/>
    <hyperlink ref="J12" location="'Gráfico 80 Ob R'!A1" display="'Gráfico 80 Ob R'!A1"/>
    <hyperlink ref="J13" location="'Gráfico 81 Ob R'!A1" display="'Gráfico 81 Ob R'!A1"/>
    <hyperlink ref="F5" location="_ev5" display="Evolución"/>
    <hyperlink ref="G5" location="_dp5" display="Distribución porcentual por área 2018"/>
    <hyperlink ref="J5" location="'TDIV12'!A1" display="'TDIV12'!A1"/>
    <hyperlink ref="P5" location="'TD Aum-dis políticas'!A1" display="TD Aum-dis políticas"/>
    <hyperlink ref="F12" location="_ev12" display="Evolución por área"/>
    <hyperlink ref="F13" location="_ev13" display="Evolución por área"/>
    <hyperlink ref="E14:G14" location="_un39" display="_un39"/>
    <hyperlink ref="E15:G15" location="_un40" display="_un40"/>
    <hyperlink ref="E16:G16" location="_un41" display="_un41"/>
    <hyperlink ref="E17:G17" location="_un42" display="_un42"/>
    <hyperlink ref="E18:G18" location="_un43" display="_un43"/>
    <hyperlink ref="E19" location="_un44" display="_un44"/>
    <hyperlink ref="E19:G19" location="_un44" display="_un44"/>
    <hyperlink ref="P25" location="'TDIV7PROG.'!A1" display="TDIV7PROG."/>
    <hyperlink ref="P26" location="'TDIV7SubProg.'!A1" display="TDIV7SubProg."/>
    <hyperlink ref="E25" location="_un46" display="_un46"/>
    <hyperlink ref="E26" location="_un47" display="_un47"/>
    <hyperlink ref="J25" location="'Gráfico 89 MOD'!A1" display="'Gráfico 89 MOD'!A1"/>
    <hyperlink ref="J26" location="'Gráfico 90 MOD'!A1" display="'Gráfico 90 MOD'!A1"/>
    <hyperlink ref="E25:G25" location="_un46" display="_un46"/>
    <hyperlink ref="E26:G26" location="_un47" display="_un47"/>
    <hyperlink ref="P33" location="'TDIV8Área'!A1" display="TDIV8Área"/>
    <hyperlink ref="P34" location="'TDIV8Política'!A1" display="TDIV8Política"/>
    <hyperlink ref="E33:G33" location="_un49" display="_un49"/>
    <hyperlink ref="E34:G34" location="_un50" display="_un50"/>
    <hyperlink ref="J32" location="'Gráfico 93 RC'!A1" display="'Gráfico 93 RC'!A1"/>
    <hyperlink ref="J33" location="'Gráfico 94 RC'!A1" display="'Gráfico 94 RC'!A1"/>
    <hyperlink ref="J34" location="'Gráfico 95 RC'!A1" display="'Gráfico 95 RC'!A1"/>
    <hyperlink ref="E32:G32" location="_un48" display="_un48"/>
    <hyperlink ref="P41" location="'TDIV8Área'!A1" display="TDIV8Área"/>
    <hyperlink ref="P42" location="'TDIV8Política'!A1" display="TDIV8Política"/>
    <hyperlink ref="E41:G41" location="_un52" display="_un52"/>
    <hyperlink ref="E42:G42" location="_un53" display="_un53"/>
    <hyperlink ref="J41" location="'Gráfico 97 OPP'!A1" display="'Gráfico 97 OPP'!A1"/>
    <hyperlink ref="J42" location="'Gráfico 98 OPP'!A1" display="'Gráfico 98 OPP'!A1"/>
    <hyperlink ref="J35" location="'Gráfico 96 RC'!A1" display="'Gráfico 96 RC'!A1"/>
    <hyperlink ref="E35:G35" location="_un51" display="_un51"/>
    <hyperlink ref="F1:G2" location="Consulta!A1" display="Consulta individual de datos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I1"/>
  <sheetViews>
    <sheetView showGridLines="0" workbookViewId="0">
      <pane xSplit="1" ySplit="1" topLeftCell="B3395" activePane="bottomRight" state="frozen"/>
      <selection pane="topRight" activeCell="B1" sqref="B1"/>
      <selection pane="bottomLeft" activeCell="A2" sqref="A2"/>
      <selection pane="bottomRight" activeCell="B3402" sqref="B3402"/>
    </sheetView>
  </sheetViews>
  <sheetFormatPr baseColWidth="10" defaultRowHeight="15" x14ac:dyDescent="0.25"/>
  <cols>
    <col min="1" max="1" width="1.140625" customWidth="1"/>
    <col min="3" max="3" width="11.85546875" bestFit="1" customWidth="1"/>
    <col min="10" max="10" width="69.5703125" customWidth="1"/>
  </cols>
  <sheetData>
    <row r="1" spans="2:9" ht="24" customHeight="1" x14ac:dyDescent="0.25">
      <c r="B1" s="161" t="s">
        <v>473</v>
      </c>
      <c r="C1" s="161"/>
      <c r="D1" s="161"/>
      <c r="E1" s="161"/>
      <c r="F1" s="161"/>
      <c r="G1" s="161"/>
      <c r="H1" s="161"/>
      <c r="I1" s="161"/>
    </row>
  </sheetData>
  <mergeCells count="1">
    <mergeCell ref="B1:I1"/>
  </mergeCells>
  <hyperlinks>
    <hyperlink ref="B1:I1" location="Índice!A1" display="Volver al Índice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/>
  <dimension ref="A1:CD211"/>
  <sheetViews>
    <sheetView zoomScale="70" zoomScaleNormal="70" workbookViewId="0">
      <pane ySplit="6" topLeftCell="A10" activePane="bottomLeft" state="frozen"/>
      <selection pane="bottomLeft" activeCell="AM4" sqref="AM4:BN4"/>
    </sheetView>
  </sheetViews>
  <sheetFormatPr baseColWidth="10" defaultColWidth="20.7109375" defaultRowHeight="15" x14ac:dyDescent="0.25"/>
  <cols>
    <col min="1" max="1" width="12.85546875" style="1" bestFit="1" customWidth="1"/>
    <col min="2" max="2" width="60.5703125" bestFit="1" customWidth="1"/>
    <col min="4" max="38" width="20.7109375" customWidth="1"/>
    <col min="39" max="39" width="20.7109375" style="103" customWidth="1"/>
    <col min="40" max="70" width="20.7109375" customWidth="1"/>
  </cols>
  <sheetData>
    <row r="1" spans="1:82" x14ac:dyDescent="0.25"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W1" t="s">
        <v>0</v>
      </c>
      <c r="CA1">
        <v>2015</v>
      </c>
      <c r="CB1">
        <v>2016</v>
      </c>
      <c r="CC1">
        <v>2017</v>
      </c>
      <c r="CD1">
        <v>2018</v>
      </c>
    </row>
    <row r="2" spans="1:82" x14ac:dyDescent="0.25">
      <c r="AM2" s="2">
        <f>COLUMN()</f>
        <v>39</v>
      </c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CA2" s="3">
        <v>2472052</v>
      </c>
      <c r="CB2" s="3">
        <v>2447519</v>
      </c>
      <c r="CC2" s="3">
        <v>2425801</v>
      </c>
      <c r="CD2" s="3">
        <v>2409164</v>
      </c>
    </row>
    <row r="3" spans="1:82" ht="15.75" thickBot="1" x14ac:dyDescent="0.3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CA3" s="2">
        <f>COLUMN()</f>
        <v>79</v>
      </c>
      <c r="CB3" s="3"/>
      <c r="CC3" s="3"/>
      <c r="CD3" s="3"/>
    </row>
    <row r="4" spans="1:82" s="6" customFormat="1" ht="16.5" thickBot="1" x14ac:dyDescent="0.3">
      <c r="A4" s="5"/>
      <c r="C4" s="6" t="s">
        <v>508</v>
      </c>
      <c r="AM4" s="171" t="s">
        <v>513</v>
      </c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3"/>
      <c r="BO4" s="162" t="s">
        <v>512</v>
      </c>
      <c r="BP4" s="163"/>
      <c r="BQ4" s="163"/>
      <c r="BR4" s="164"/>
      <c r="BS4" s="162" t="s">
        <v>511</v>
      </c>
      <c r="BT4" s="163"/>
      <c r="BU4" s="163"/>
      <c r="BV4" s="164"/>
      <c r="BW4" s="162" t="s">
        <v>509</v>
      </c>
      <c r="BX4" s="163"/>
      <c r="BY4" s="163"/>
      <c r="BZ4" s="164"/>
      <c r="CA4" s="162" t="s">
        <v>510</v>
      </c>
      <c r="CB4" s="163"/>
      <c r="CC4" s="163"/>
      <c r="CD4" s="164"/>
    </row>
    <row r="5" spans="1:82" s="7" customFormat="1" x14ac:dyDescent="0.25">
      <c r="A5" s="5"/>
      <c r="C5" s="165">
        <v>2015</v>
      </c>
      <c r="D5" s="166"/>
      <c r="E5" s="166"/>
      <c r="F5" s="166"/>
      <c r="G5" s="166"/>
      <c r="H5" s="166"/>
      <c r="I5" s="167"/>
      <c r="J5" s="165">
        <v>2016</v>
      </c>
      <c r="K5" s="166"/>
      <c r="L5" s="166"/>
      <c r="M5" s="166"/>
      <c r="N5" s="166"/>
      <c r="O5" s="166"/>
      <c r="P5" s="167"/>
      <c r="Q5" s="165">
        <v>2017</v>
      </c>
      <c r="R5" s="166"/>
      <c r="S5" s="166"/>
      <c r="T5" s="166"/>
      <c r="U5" s="166"/>
      <c r="V5" s="166"/>
      <c r="W5" s="167"/>
      <c r="X5" s="165">
        <v>2018</v>
      </c>
      <c r="Y5" s="166"/>
      <c r="Z5" s="166"/>
      <c r="AA5" s="166"/>
      <c r="AB5" s="166"/>
      <c r="AC5" s="166"/>
      <c r="AD5" s="167"/>
      <c r="AE5" s="8" t="s">
        <v>1</v>
      </c>
      <c r="AF5" s="8" t="s">
        <v>2</v>
      </c>
      <c r="AG5" s="8" t="s">
        <v>3</v>
      </c>
      <c r="AH5" s="8" t="s">
        <v>4</v>
      </c>
      <c r="AI5" s="8" t="s">
        <v>5</v>
      </c>
      <c r="AJ5" s="8" t="s">
        <v>6</v>
      </c>
      <c r="AK5" s="9" t="s">
        <v>7</v>
      </c>
      <c r="AM5" s="168">
        <v>2015</v>
      </c>
      <c r="AN5" s="169"/>
      <c r="AO5" s="169"/>
      <c r="AP5" s="169"/>
      <c r="AQ5" s="169"/>
      <c r="AR5" s="169"/>
      <c r="AS5" s="170"/>
      <c r="AT5" s="168">
        <v>2016</v>
      </c>
      <c r="AU5" s="169"/>
      <c r="AV5" s="169"/>
      <c r="AW5" s="169"/>
      <c r="AX5" s="169"/>
      <c r="AY5" s="169"/>
      <c r="AZ5" s="170"/>
      <c r="BA5" s="168">
        <v>2017</v>
      </c>
      <c r="BB5" s="169"/>
      <c r="BC5" s="169"/>
      <c r="BD5" s="169"/>
      <c r="BE5" s="169"/>
      <c r="BF5" s="169"/>
      <c r="BG5" s="170"/>
      <c r="BH5" s="168">
        <v>2018</v>
      </c>
      <c r="BI5" s="169"/>
      <c r="BJ5" s="169"/>
      <c r="BK5" s="169"/>
      <c r="BL5" s="169"/>
      <c r="BM5" s="169"/>
      <c r="BN5" s="170"/>
      <c r="BO5" s="10">
        <v>2015</v>
      </c>
      <c r="BP5" s="11">
        <v>2016</v>
      </c>
      <c r="BQ5" s="11">
        <v>2017</v>
      </c>
      <c r="BR5" s="12">
        <v>2018</v>
      </c>
      <c r="BS5" s="10">
        <v>2015</v>
      </c>
      <c r="BT5" s="11">
        <v>2016</v>
      </c>
      <c r="BU5" s="11">
        <v>2017</v>
      </c>
      <c r="BV5" s="12">
        <v>2018</v>
      </c>
      <c r="BW5" s="10">
        <v>2015</v>
      </c>
      <c r="BX5" s="11">
        <v>2016</v>
      </c>
      <c r="BY5" s="11">
        <v>2017</v>
      </c>
      <c r="BZ5" s="12">
        <v>2018</v>
      </c>
      <c r="CA5" s="10">
        <v>2015</v>
      </c>
      <c r="CB5" s="11">
        <v>2016</v>
      </c>
      <c r="CC5" s="11">
        <v>2017</v>
      </c>
      <c r="CD5" s="12">
        <v>2018</v>
      </c>
    </row>
    <row r="6" spans="1:82" s="13" customFormat="1" ht="30" x14ac:dyDescent="0.25">
      <c r="A6" s="13" t="s">
        <v>8</v>
      </c>
      <c r="B6" s="13" t="s">
        <v>9</v>
      </c>
      <c r="C6" s="14" t="s">
        <v>498</v>
      </c>
      <c r="D6" s="15" t="s">
        <v>499</v>
      </c>
      <c r="E6" s="15" t="s">
        <v>500</v>
      </c>
      <c r="F6" s="15" t="s">
        <v>501</v>
      </c>
      <c r="G6" s="15" t="s">
        <v>502</v>
      </c>
      <c r="H6" s="15" t="s">
        <v>503</v>
      </c>
      <c r="I6" s="16" t="s">
        <v>351</v>
      </c>
      <c r="J6" s="14" t="s">
        <v>498</v>
      </c>
      <c r="K6" s="15" t="s">
        <v>499</v>
      </c>
      <c r="L6" s="15" t="s">
        <v>500</v>
      </c>
      <c r="M6" s="15" t="s">
        <v>501</v>
      </c>
      <c r="N6" s="15" t="s">
        <v>502</v>
      </c>
      <c r="O6" s="15" t="s">
        <v>503</v>
      </c>
      <c r="P6" s="16" t="s">
        <v>351</v>
      </c>
      <c r="Q6" s="14" t="s">
        <v>498</v>
      </c>
      <c r="R6" s="15" t="s">
        <v>499</v>
      </c>
      <c r="S6" s="15" t="s">
        <v>500</v>
      </c>
      <c r="T6" s="15" t="s">
        <v>501</v>
      </c>
      <c r="U6" s="15" t="s">
        <v>502</v>
      </c>
      <c r="V6" s="15" t="s">
        <v>503</v>
      </c>
      <c r="W6" s="16" t="s">
        <v>351</v>
      </c>
      <c r="X6" s="14" t="s">
        <v>498</v>
      </c>
      <c r="Y6" s="15" t="s">
        <v>499</v>
      </c>
      <c r="Z6" s="15" t="s">
        <v>500</v>
      </c>
      <c r="AA6" s="15" t="s">
        <v>501</v>
      </c>
      <c r="AB6" s="15" t="s">
        <v>502</v>
      </c>
      <c r="AC6" s="15" t="s">
        <v>503</v>
      </c>
      <c r="AD6" s="16" t="s">
        <v>351</v>
      </c>
      <c r="AE6" s="15"/>
      <c r="AF6" s="15"/>
      <c r="AG6" s="15"/>
      <c r="AH6" s="15"/>
      <c r="AI6" s="15"/>
      <c r="AJ6" s="15"/>
      <c r="AK6" s="17"/>
      <c r="AM6" s="14" t="s">
        <v>498</v>
      </c>
      <c r="AN6" s="15" t="s">
        <v>499</v>
      </c>
      <c r="AO6" s="15" t="s">
        <v>500</v>
      </c>
      <c r="AP6" s="15" t="s">
        <v>501</v>
      </c>
      <c r="AQ6" s="15" t="s">
        <v>502</v>
      </c>
      <c r="AR6" s="15" t="s">
        <v>503</v>
      </c>
      <c r="AS6" s="16" t="s">
        <v>351</v>
      </c>
      <c r="AT6" s="14" t="s">
        <v>498</v>
      </c>
      <c r="AU6" s="15" t="s">
        <v>499</v>
      </c>
      <c r="AV6" s="15" t="s">
        <v>500</v>
      </c>
      <c r="AW6" s="15" t="s">
        <v>501</v>
      </c>
      <c r="AX6" s="15" t="s">
        <v>502</v>
      </c>
      <c r="AY6" s="15" t="s">
        <v>503</v>
      </c>
      <c r="AZ6" s="16" t="s">
        <v>351</v>
      </c>
      <c r="BA6" s="14" t="s">
        <v>498</v>
      </c>
      <c r="BB6" s="15" t="s">
        <v>499</v>
      </c>
      <c r="BC6" s="15" t="s">
        <v>500</v>
      </c>
      <c r="BD6" s="15" t="s">
        <v>501</v>
      </c>
      <c r="BE6" s="15" t="s">
        <v>502</v>
      </c>
      <c r="BF6" s="15" t="s">
        <v>503</v>
      </c>
      <c r="BG6" s="16" t="s">
        <v>351</v>
      </c>
      <c r="BH6" s="14" t="s">
        <v>498</v>
      </c>
      <c r="BI6" s="15" t="s">
        <v>499</v>
      </c>
      <c r="BJ6" s="15" t="s">
        <v>500</v>
      </c>
      <c r="BK6" s="15" t="s">
        <v>501</v>
      </c>
      <c r="BL6" s="15" t="s">
        <v>502</v>
      </c>
      <c r="BM6" s="15" t="s">
        <v>503</v>
      </c>
      <c r="BN6" s="16" t="s">
        <v>351</v>
      </c>
      <c r="BO6" s="18"/>
      <c r="BP6" s="19"/>
      <c r="BQ6" s="19"/>
      <c r="BR6" s="20"/>
      <c r="BS6" s="18"/>
      <c r="BT6" s="19"/>
      <c r="BU6" s="19"/>
      <c r="BV6" s="20"/>
      <c r="BW6" s="18"/>
      <c r="BX6" s="19"/>
      <c r="BY6" s="19"/>
      <c r="BZ6" s="20"/>
      <c r="CA6" s="18"/>
      <c r="CB6" s="19"/>
      <c r="CC6" s="19"/>
      <c r="CD6" s="20"/>
    </row>
    <row r="7" spans="1:82" s="22" customFormat="1" x14ac:dyDescent="0.25">
      <c r="A7" s="21">
        <v>0</v>
      </c>
      <c r="B7" s="22" t="s">
        <v>10</v>
      </c>
      <c r="C7" s="23">
        <v>1079035956</v>
      </c>
      <c r="D7" s="24">
        <v>-30557750</v>
      </c>
      <c r="E7" s="24">
        <v>1048478206</v>
      </c>
      <c r="F7" s="24">
        <v>999798148.29999995</v>
      </c>
      <c r="G7" s="24">
        <v>999798148.29999995</v>
      </c>
      <c r="H7" s="24">
        <v>0</v>
      </c>
      <c r="I7" s="25">
        <v>48680057.700000048</v>
      </c>
      <c r="J7" s="23">
        <v>1083012940</v>
      </c>
      <c r="K7" s="24">
        <v>-11518489.079999983</v>
      </c>
      <c r="L7" s="24">
        <v>1071494450.9200001</v>
      </c>
      <c r="M7" s="24">
        <v>1013972976.77</v>
      </c>
      <c r="N7" s="24">
        <v>1013919861.77</v>
      </c>
      <c r="O7" s="24">
        <v>53115</v>
      </c>
      <c r="P7" s="25">
        <v>57521474.150000058</v>
      </c>
      <c r="Q7" s="23">
        <v>1018801455</v>
      </c>
      <c r="R7" s="24">
        <v>-8109306.2899999619</v>
      </c>
      <c r="S7" s="24">
        <v>1010692148.71</v>
      </c>
      <c r="T7" s="24">
        <v>966890691.57000005</v>
      </c>
      <c r="U7" s="24">
        <v>966874703.57000005</v>
      </c>
      <c r="V7" s="24">
        <v>15988</v>
      </c>
      <c r="W7" s="25">
        <v>43801457.139999986</v>
      </c>
      <c r="X7" s="23">
        <v>1391494043</v>
      </c>
      <c r="Y7" s="24">
        <v>-9500000</v>
      </c>
      <c r="Z7" s="24">
        <v>1381994043</v>
      </c>
      <c r="AA7" s="24">
        <v>1325654680.6700001</v>
      </c>
      <c r="AB7" s="24">
        <v>1325639980.6700001</v>
      </c>
      <c r="AC7" s="24">
        <v>14700</v>
      </c>
      <c r="AD7" s="25">
        <v>56339362.329999924</v>
      </c>
      <c r="AE7" s="24">
        <v>4572344394</v>
      </c>
      <c r="AF7" s="24">
        <v>-59685545.369999945</v>
      </c>
      <c r="AG7" s="24">
        <v>4512658848.6300001</v>
      </c>
      <c r="AH7" s="24">
        <v>4306316497.3099995</v>
      </c>
      <c r="AI7" s="24">
        <v>4306232694.3099995</v>
      </c>
      <c r="AJ7" s="24">
        <v>83803</v>
      </c>
      <c r="AK7" s="26">
        <v>206342351.32000002</v>
      </c>
      <c r="AM7" s="27">
        <f t="shared" ref="AM7:AM70" si="0">C7/$C$203</f>
        <v>0.10681772897061181</v>
      </c>
      <c r="AN7" s="28">
        <f t="shared" ref="AN7:AN70" si="1">D7/$D$203</f>
        <v>-3.4620387330954079E-2</v>
      </c>
      <c r="AO7" s="28">
        <f t="shared" ref="AO7:AO70" si="2">E7/$E$203</f>
        <v>9.5452368457061856E-2</v>
      </c>
      <c r="AP7" s="28">
        <f t="shared" ref="AP7:AP70" si="3">F7/$F$203</f>
        <v>9.7298945912421053E-2</v>
      </c>
      <c r="AQ7" s="28">
        <f t="shared" ref="AQ7:AQ70" si="4">G7/$G$203</f>
        <v>0.1000773702834778</v>
      </c>
      <c r="AR7" s="28">
        <f t="shared" ref="AR7:AR70" si="5">H7/$H$203</f>
        <v>0</v>
      </c>
      <c r="AS7" s="29">
        <f t="shared" ref="AS7:AS70" si="6">I7/$I$203</f>
        <v>6.8681590975996729E-2</v>
      </c>
      <c r="AT7" s="30">
        <f t="shared" ref="AT7:BI22" si="7">J7/J$203</f>
        <v>0.10802569050799014</v>
      </c>
      <c r="AU7" s="31">
        <f t="shared" si="7"/>
        <v>-2.4457955553635172E-2</v>
      </c>
      <c r="AV7" s="31">
        <f t="shared" si="7"/>
        <v>0.10208147371675773</v>
      </c>
      <c r="AW7" s="31">
        <f t="shared" si="7"/>
        <v>0.1015654108900651</v>
      </c>
      <c r="AX7" s="31">
        <f t="shared" si="7"/>
        <v>0.10434956222084375</v>
      </c>
      <c r="AY7" s="31">
        <f t="shared" si="7"/>
        <v>1.9902393850111322E-4</v>
      </c>
      <c r="AZ7" s="32">
        <f t="shared" si="7"/>
        <v>0.11212422163201091</v>
      </c>
      <c r="BA7" s="30">
        <f t="shared" si="7"/>
        <v>9.7185470533089541E-2</v>
      </c>
      <c r="BB7" s="31">
        <f t="shared" si="7"/>
        <v>-1.1751093214712438E-2</v>
      </c>
      <c r="BC7" s="31">
        <f t="shared" si="7"/>
        <v>9.0457201328993264E-2</v>
      </c>
      <c r="BD7" s="31">
        <f t="shared" si="7"/>
        <v>8.9272399879849917E-2</v>
      </c>
      <c r="BE7" s="31">
        <f t="shared" si="7"/>
        <v>9.3644786342873376E-2</v>
      </c>
      <c r="BF7" s="31">
        <f t="shared" si="7"/>
        <v>3.1604755499930477E-5</v>
      </c>
      <c r="BG7" s="32">
        <f t="shared" si="7"/>
        <v>0.12793896531973603</v>
      </c>
      <c r="BH7" s="30">
        <f t="shared" si="7"/>
        <v>0.12619770763037291</v>
      </c>
      <c r="BI7" s="31">
        <f t="shared" si="7"/>
        <v>-3.5846076273067837E-2</v>
      </c>
      <c r="BJ7" s="31">
        <f t="shared" ref="BJ7:BN22" si="8">Z7/Z$203</f>
        <v>0.12239432968547694</v>
      </c>
      <c r="BK7" s="31">
        <f t="shared" si="8"/>
        <v>0.12427003262313879</v>
      </c>
      <c r="BL7" s="31">
        <f t="shared" si="8"/>
        <v>0.12884210426212425</v>
      </c>
      <c r="BM7" s="31">
        <f t="shared" si="8"/>
        <v>3.8821047014127563E-5</v>
      </c>
      <c r="BN7" s="32">
        <f t="shared" si="8"/>
        <v>9.0317685407508563E-2</v>
      </c>
      <c r="BO7" s="27">
        <f>D7/C7</f>
        <v>-2.8319491885402937E-2</v>
      </c>
      <c r="BP7" s="31">
        <f>K7/J7</f>
        <v>-1.0635596911704475E-2</v>
      </c>
      <c r="BQ7" s="31">
        <f>R7/Q7</f>
        <v>-7.9596532280177806E-3</v>
      </c>
      <c r="BR7" s="32">
        <f>Y7/X7</f>
        <v>-6.8271941570934918E-3</v>
      </c>
      <c r="BS7" s="33">
        <f>F7/E7</f>
        <v>0.95357074909003869</v>
      </c>
      <c r="BT7" s="31">
        <f>M7/L7</f>
        <v>0.94631659165326398</v>
      </c>
      <c r="BU7" s="31">
        <f>T7/S7</f>
        <v>0.95666192005557171</v>
      </c>
      <c r="BV7" s="32">
        <f>AA7/Z7</f>
        <v>0.95923328134779817</v>
      </c>
      <c r="BW7" s="33">
        <f>G7/F7</f>
        <v>1</v>
      </c>
      <c r="BX7" s="31">
        <f>N7/M7</f>
        <v>0.99994761694718015</v>
      </c>
      <c r="BY7" s="31">
        <f>U7/T7</f>
        <v>0.99998346452175058</v>
      </c>
      <c r="BZ7" s="32">
        <f>AB7/AA7</f>
        <v>0.99998891113936805</v>
      </c>
      <c r="CA7" s="34">
        <f>F7/$CA$2</f>
        <v>404.44058146835096</v>
      </c>
      <c r="CB7" s="35">
        <f>M7/$CB$2</f>
        <v>414.2860491665233</v>
      </c>
      <c r="CC7" s="35">
        <f>T7/$CC$2</f>
        <v>398.58615425172968</v>
      </c>
      <c r="CD7" s="36">
        <f>AA7/$CD$2</f>
        <v>550.25505970950917</v>
      </c>
    </row>
    <row r="8" spans="1:82" s="38" customFormat="1" x14ac:dyDescent="0.25">
      <c r="A8" s="37" t="s">
        <v>11</v>
      </c>
      <c r="B8" s="38" t="s">
        <v>10</v>
      </c>
      <c r="C8" s="39">
        <v>1079035956</v>
      </c>
      <c r="D8" s="40">
        <v>-30557750</v>
      </c>
      <c r="E8" s="40">
        <v>1048478206</v>
      </c>
      <c r="F8" s="40">
        <v>999798148.29999995</v>
      </c>
      <c r="G8" s="40">
        <v>999798148.29999995</v>
      </c>
      <c r="H8" s="40">
        <v>0</v>
      </c>
      <c r="I8" s="41">
        <v>48680057.700000048</v>
      </c>
      <c r="J8" s="39">
        <v>1083012940</v>
      </c>
      <c r="K8" s="40">
        <v>-11518489.079999983</v>
      </c>
      <c r="L8" s="40">
        <v>1071494450.9200001</v>
      </c>
      <c r="M8" s="40">
        <v>1013972976.77</v>
      </c>
      <c r="N8" s="40">
        <v>1013919861.77</v>
      </c>
      <c r="O8" s="40">
        <v>53115</v>
      </c>
      <c r="P8" s="41">
        <v>57521474.150000058</v>
      </c>
      <c r="Q8" s="39">
        <v>1018801455</v>
      </c>
      <c r="R8" s="40">
        <v>-8109306.2899999619</v>
      </c>
      <c r="S8" s="40">
        <v>1010692148.71</v>
      </c>
      <c r="T8" s="40">
        <v>966890691.57000005</v>
      </c>
      <c r="U8" s="40">
        <v>966874703.57000005</v>
      </c>
      <c r="V8" s="40">
        <v>15988</v>
      </c>
      <c r="W8" s="41">
        <v>43801457.139999986</v>
      </c>
      <c r="X8" s="39">
        <v>1391494043</v>
      </c>
      <c r="Y8" s="40">
        <v>-9500000</v>
      </c>
      <c r="Z8" s="40">
        <v>1381994043</v>
      </c>
      <c r="AA8" s="40">
        <v>1325654680.6700001</v>
      </c>
      <c r="AB8" s="40">
        <v>1325639980.6700001</v>
      </c>
      <c r="AC8" s="40">
        <v>14700</v>
      </c>
      <c r="AD8" s="41">
        <v>56339362.329999924</v>
      </c>
      <c r="AE8" s="40">
        <v>4572344394</v>
      </c>
      <c r="AF8" s="40">
        <v>-59685545.369999945</v>
      </c>
      <c r="AG8" s="40">
        <v>4512658848.6300001</v>
      </c>
      <c r="AH8" s="40">
        <v>4306316497.3099995</v>
      </c>
      <c r="AI8" s="40">
        <v>4306232694.3099995</v>
      </c>
      <c r="AJ8" s="40">
        <v>83803</v>
      </c>
      <c r="AK8" s="42">
        <v>206342351.32000002</v>
      </c>
      <c r="AM8" s="43">
        <f t="shared" si="0"/>
        <v>0.10681772897061181</v>
      </c>
      <c r="AN8" s="44">
        <f t="shared" si="1"/>
        <v>-3.4620387330954079E-2</v>
      </c>
      <c r="AO8" s="44">
        <f t="shared" si="2"/>
        <v>9.5452368457061856E-2</v>
      </c>
      <c r="AP8" s="44">
        <f t="shared" si="3"/>
        <v>9.7298945912421053E-2</v>
      </c>
      <c r="AQ8" s="44">
        <f t="shared" si="4"/>
        <v>0.1000773702834778</v>
      </c>
      <c r="AR8" s="44">
        <f t="shared" si="5"/>
        <v>0</v>
      </c>
      <c r="AS8" s="45">
        <f t="shared" si="6"/>
        <v>6.8681590975996729E-2</v>
      </c>
      <c r="AT8" s="46">
        <f t="shared" si="7"/>
        <v>0.10802569050799014</v>
      </c>
      <c r="AU8" s="44">
        <f t="shared" si="7"/>
        <v>-2.4457955553635172E-2</v>
      </c>
      <c r="AV8" s="44">
        <f t="shared" si="7"/>
        <v>0.10208147371675773</v>
      </c>
      <c r="AW8" s="44">
        <f t="shared" si="7"/>
        <v>0.1015654108900651</v>
      </c>
      <c r="AX8" s="44">
        <f t="shared" si="7"/>
        <v>0.10434956222084375</v>
      </c>
      <c r="AY8" s="44">
        <f t="shared" si="7"/>
        <v>1.9902393850111322E-4</v>
      </c>
      <c r="AZ8" s="45">
        <f t="shared" si="7"/>
        <v>0.11212422163201091</v>
      </c>
      <c r="BA8" s="46">
        <f t="shared" si="7"/>
        <v>9.7185470533089541E-2</v>
      </c>
      <c r="BB8" s="44">
        <f t="shared" si="7"/>
        <v>-1.1751093214712438E-2</v>
      </c>
      <c r="BC8" s="44">
        <f t="shared" si="7"/>
        <v>9.0457201328993264E-2</v>
      </c>
      <c r="BD8" s="44">
        <f t="shared" si="7"/>
        <v>8.9272399879849917E-2</v>
      </c>
      <c r="BE8" s="44">
        <f t="shared" si="7"/>
        <v>9.3644786342873376E-2</v>
      </c>
      <c r="BF8" s="44">
        <f t="shared" si="7"/>
        <v>3.1604755499930477E-5</v>
      </c>
      <c r="BG8" s="45">
        <f t="shared" si="7"/>
        <v>0.12793896531973603</v>
      </c>
      <c r="BH8" s="46">
        <f t="shared" si="7"/>
        <v>0.12619770763037291</v>
      </c>
      <c r="BI8" s="44">
        <f t="shared" si="7"/>
        <v>-3.5846076273067837E-2</v>
      </c>
      <c r="BJ8" s="44">
        <f t="shared" si="8"/>
        <v>0.12239432968547694</v>
      </c>
      <c r="BK8" s="44">
        <f t="shared" si="8"/>
        <v>0.12427003262313879</v>
      </c>
      <c r="BL8" s="44">
        <f t="shared" si="8"/>
        <v>0.12884210426212425</v>
      </c>
      <c r="BM8" s="44">
        <f t="shared" si="8"/>
        <v>3.8821047014127563E-5</v>
      </c>
      <c r="BN8" s="45">
        <f t="shared" si="8"/>
        <v>9.0317685407508563E-2</v>
      </c>
      <c r="BO8" s="43">
        <f t="shared" ref="BO8:BO71" si="9">D8/C8</f>
        <v>-2.8319491885402937E-2</v>
      </c>
      <c r="BP8" s="44">
        <f t="shared" ref="BP8:BP71" si="10">K8/J8</f>
        <v>-1.0635596911704475E-2</v>
      </c>
      <c r="BQ8" s="44">
        <f t="shared" ref="BQ8:BQ71" si="11">R8/Q8</f>
        <v>-7.9596532280177806E-3</v>
      </c>
      <c r="BR8" s="45">
        <f t="shared" ref="BR8:BR71" si="12">Y8/X8</f>
        <v>-6.8271941570934918E-3</v>
      </c>
      <c r="BS8" s="43">
        <f t="shared" ref="BS8:BS71" si="13">F8/E8</f>
        <v>0.95357074909003869</v>
      </c>
      <c r="BT8" s="44">
        <f t="shared" ref="BT8:BT71" si="14">M8/L8</f>
        <v>0.94631659165326398</v>
      </c>
      <c r="BU8" s="44">
        <f t="shared" ref="BU8:BU71" si="15">T8/S8</f>
        <v>0.95666192005557171</v>
      </c>
      <c r="BV8" s="45">
        <f t="shared" ref="BV8:BV71" si="16">AA8/Z8</f>
        <v>0.95923328134779817</v>
      </c>
      <c r="BW8" s="43">
        <f t="shared" ref="BW8:BW71" si="17">G8/F8</f>
        <v>1</v>
      </c>
      <c r="BX8" s="44">
        <f t="shared" ref="BX8:BX71" si="18">N8/M8</f>
        <v>0.99994761694718015</v>
      </c>
      <c r="BY8" s="44">
        <f t="shared" ref="BY8:BY71" si="19">U8/T8</f>
        <v>0.99998346452175058</v>
      </c>
      <c r="BZ8" s="45">
        <f t="shared" ref="BZ8:BZ71" si="20">AB8/AA8</f>
        <v>0.99998891113936805</v>
      </c>
      <c r="CA8" s="47">
        <f t="shared" ref="CA8:CA71" si="21">F8/$CA$2</f>
        <v>404.44058146835096</v>
      </c>
      <c r="CB8" s="48">
        <f t="shared" ref="CB8:CB71" si="22">M8/$CB$2</f>
        <v>414.2860491665233</v>
      </c>
      <c r="CC8" s="48">
        <f t="shared" ref="CC8:CC71" si="23">T8/$CC$2</f>
        <v>398.58615425172968</v>
      </c>
      <c r="CD8" s="49">
        <f t="shared" ref="CD8:CD71" si="24">AA8/$CD$2</f>
        <v>550.25505970950917</v>
      </c>
    </row>
    <row r="9" spans="1:82" s="51" customFormat="1" x14ac:dyDescent="0.25">
      <c r="A9" s="50" t="s">
        <v>12</v>
      </c>
      <c r="B9" s="51" t="s">
        <v>13</v>
      </c>
      <c r="C9" s="52">
        <v>1079035956</v>
      </c>
      <c r="D9" s="53">
        <v>-30557750</v>
      </c>
      <c r="E9" s="53">
        <v>1048478206</v>
      </c>
      <c r="F9" s="53">
        <v>999798148.29999995</v>
      </c>
      <c r="G9" s="53">
        <v>999798148.29999995</v>
      </c>
      <c r="H9" s="53">
        <v>0</v>
      </c>
      <c r="I9" s="54">
        <v>48680057.700000048</v>
      </c>
      <c r="J9" s="52">
        <v>1083012940</v>
      </c>
      <c r="K9" s="53">
        <v>-11518489.079999983</v>
      </c>
      <c r="L9" s="53">
        <v>1071494450.9200001</v>
      </c>
      <c r="M9" s="53">
        <v>1013972976.77</v>
      </c>
      <c r="N9" s="53">
        <v>1013919861.77</v>
      </c>
      <c r="O9" s="53">
        <v>53115</v>
      </c>
      <c r="P9" s="54">
        <v>57521474.150000058</v>
      </c>
      <c r="Q9" s="52">
        <v>1018801455</v>
      </c>
      <c r="R9" s="53">
        <v>-8109306.2899999619</v>
      </c>
      <c r="S9" s="53">
        <v>1010692148.71</v>
      </c>
      <c r="T9" s="53">
        <v>966890691.57000005</v>
      </c>
      <c r="U9" s="53">
        <v>966874703.57000005</v>
      </c>
      <c r="V9" s="53">
        <v>15988</v>
      </c>
      <c r="W9" s="54">
        <v>43801457.139999986</v>
      </c>
      <c r="X9" s="52">
        <v>1391494043</v>
      </c>
      <c r="Y9" s="53">
        <v>-9500000</v>
      </c>
      <c r="Z9" s="53">
        <v>1381994043</v>
      </c>
      <c r="AA9" s="53">
        <v>1325654680.6700001</v>
      </c>
      <c r="AB9" s="53">
        <v>1325639980.6700001</v>
      </c>
      <c r="AC9" s="53">
        <v>14700</v>
      </c>
      <c r="AD9" s="54">
        <v>56339362.329999924</v>
      </c>
      <c r="AE9" s="53">
        <v>4572344394</v>
      </c>
      <c r="AF9" s="53">
        <v>-59685545.369999945</v>
      </c>
      <c r="AG9" s="53">
        <v>4512658848.6300001</v>
      </c>
      <c r="AH9" s="53">
        <v>4306316497.3099995</v>
      </c>
      <c r="AI9" s="53">
        <v>4306232694.3099995</v>
      </c>
      <c r="AJ9" s="53">
        <v>83803</v>
      </c>
      <c r="AK9" s="55">
        <v>206342351.32000002</v>
      </c>
      <c r="AM9" s="56">
        <f t="shared" si="0"/>
        <v>0.10681772897061181</v>
      </c>
      <c r="AN9" s="57">
        <f t="shared" si="1"/>
        <v>-3.4620387330954079E-2</v>
      </c>
      <c r="AO9" s="57">
        <f t="shared" si="2"/>
        <v>9.5452368457061856E-2</v>
      </c>
      <c r="AP9" s="57">
        <f t="shared" si="3"/>
        <v>9.7298945912421053E-2</v>
      </c>
      <c r="AQ9" s="57">
        <f t="shared" si="4"/>
        <v>0.1000773702834778</v>
      </c>
      <c r="AR9" s="57">
        <f t="shared" si="5"/>
        <v>0</v>
      </c>
      <c r="AS9" s="58">
        <f t="shared" si="6"/>
        <v>6.8681590975996729E-2</v>
      </c>
      <c r="AT9" s="59">
        <f t="shared" si="7"/>
        <v>0.10802569050799014</v>
      </c>
      <c r="AU9" s="57">
        <f t="shared" si="7"/>
        <v>-2.4457955553635172E-2</v>
      </c>
      <c r="AV9" s="57">
        <f t="shared" si="7"/>
        <v>0.10208147371675773</v>
      </c>
      <c r="AW9" s="57">
        <f t="shared" si="7"/>
        <v>0.1015654108900651</v>
      </c>
      <c r="AX9" s="57">
        <f t="shared" si="7"/>
        <v>0.10434956222084375</v>
      </c>
      <c r="AY9" s="57">
        <f t="shared" si="7"/>
        <v>1.9902393850111322E-4</v>
      </c>
      <c r="AZ9" s="58">
        <f t="shared" si="7"/>
        <v>0.11212422163201091</v>
      </c>
      <c r="BA9" s="59">
        <f t="shared" si="7"/>
        <v>9.7185470533089541E-2</v>
      </c>
      <c r="BB9" s="57">
        <f t="shared" si="7"/>
        <v>-1.1751093214712438E-2</v>
      </c>
      <c r="BC9" s="57">
        <f t="shared" si="7"/>
        <v>9.0457201328993264E-2</v>
      </c>
      <c r="BD9" s="57">
        <f t="shared" si="7"/>
        <v>8.9272399879849917E-2</v>
      </c>
      <c r="BE9" s="57">
        <f t="shared" si="7"/>
        <v>9.3644786342873376E-2</v>
      </c>
      <c r="BF9" s="57">
        <f t="shared" si="7"/>
        <v>3.1604755499930477E-5</v>
      </c>
      <c r="BG9" s="58">
        <f t="shared" si="7"/>
        <v>0.12793896531973603</v>
      </c>
      <c r="BH9" s="59">
        <f t="shared" si="7"/>
        <v>0.12619770763037291</v>
      </c>
      <c r="BI9" s="57">
        <f t="shared" si="7"/>
        <v>-3.5846076273067837E-2</v>
      </c>
      <c r="BJ9" s="57">
        <f t="shared" si="8"/>
        <v>0.12239432968547694</v>
      </c>
      <c r="BK9" s="57">
        <f t="shared" si="8"/>
        <v>0.12427003262313879</v>
      </c>
      <c r="BL9" s="57">
        <f t="shared" si="8"/>
        <v>0.12884210426212425</v>
      </c>
      <c r="BM9" s="57">
        <f t="shared" si="8"/>
        <v>3.8821047014127563E-5</v>
      </c>
      <c r="BN9" s="58">
        <f t="shared" si="8"/>
        <v>9.0317685407508563E-2</v>
      </c>
      <c r="BO9" s="59">
        <f t="shared" si="9"/>
        <v>-2.8319491885402937E-2</v>
      </c>
      <c r="BP9" s="57">
        <f t="shared" si="10"/>
        <v>-1.0635596911704475E-2</v>
      </c>
      <c r="BQ9" s="57">
        <f t="shared" si="11"/>
        <v>-7.9596532280177806E-3</v>
      </c>
      <c r="BR9" s="58">
        <f t="shared" si="12"/>
        <v>-6.8271941570934918E-3</v>
      </c>
      <c r="BS9" s="59">
        <f t="shared" si="13"/>
        <v>0.95357074909003869</v>
      </c>
      <c r="BT9" s="57">
        <f t="shared" si="14"/>
        <v>0.94631659165326398</v>
      </c>
      <c r="BU9" s="57">
        <f t="shared" si="15"/>
        <v>0.95666192005557171</v>
      </c>
      <c r="BV9" s="58">
        <f t="shared" si="16"/>
        <v>0.95923328134779817</v>
      </c>
      <c r="BW9" s="56">
        <f t="shared" si="17"/>
        <v>1</v>
      </c>
      <c r="BX9" s="57">
        <f t="shared" si="18"/>
        <v>0.99994761694718015</v>
      </c>
      <c r="BY9" s="57">
        <f t="shared" si="19"/>
        <v>0.99998346452175058</v>
      </c>
      <c r="BZ9" s="58">
        <f t="shared" si="20"/>
        <v>0.99998891113936805</v>
      </c>
      <c r="CA9" s="60">
        <f t="shared" si="21"/>
        <v>404.44058146835096</v>
      </c>
      <c r="CB9" s="61">
        <f t="shared" si="22"/>
        <v>414.2860491665233</v>
      </c>
      <c r="CC9" s="61">
        <f t="shared" si="23"/>
        <v>398.58615425172968</v>
      </c>
      <c r="CD9" s="62">
        <f t="shared" si="24"/>
        <v>550.25505970950917</v>
      </c>
    </row>
    <row r="10" spans="1:82" x14ac:dyDescent="0.25">
      <c r="A10" s="1" t="s">
        <v>14</v>
      </c>
      <c r="B10" t="s">
        <v>15</v>
      </c>
      <c r="C10" s="63">
        <v>1079035956</v>
      </c>
      <c r="D10" s="64">
        <v>-30557750</v>
      </c>
      <c r="E10" s="64">
        <v>1048478206</v>
      </c>
      <c r="F10" s="64">
        <v>999798148.29999995</v>
      </c>
      <c r="G10" s="64">
        <v>999798148.29999995</v>
      </c>
      <c r="H10" s="64">
        <v>0</v>
      </c>
      <c r="I10" s="65">
        <v>48680057.700000048</v>
      </c>
      <c r="J10" s="63">
        <v>1083012940</v>
      </c>
      <c r="K10" s="64">
        <v>-11518489.079999983</v>
      </c>
      <c r="L10" s="64">
        <v>1071494450.9200001</v>
      </c>
      <c r="M10" s="64">
        <v>1013972976.77</v>
      </c>
      <c r="N10" s="64">
        <v>1013919861.77</v>
      </c>
      <c r="O10" s="64">
        <v>53115</v>
      </c>
      <c r="P10" s="65">
        <v>57521474.150000058</v>
      </c>
      <c r="Q10" s="63">
        <v>1018801455</v>
      </c>
      <c r="R10" s="64">
        <v>-8109306.2899999619</v>
      </c>
      <c r="S10" s="64">
        <v>1010692148.71</v>
      </c>
      <c r="T10" s="64">
        <v>966890691.57000005</v>
      </c>
      <c r="U10" s="64">
        <v>966874703.57000005</v>
      </c>
      <c r="V10" s="64">
        <v>15988</v>
      </c>
      <c r="W10" s="65">
        <v>43801457.139999986</v>
      </c>
      <c r="X10" s="63">
        <v>1391494043</v>
      </c>
      <c r="Y10" s="64">
        <v>-9500000</v>
      </c>
      <c r="Z10" s="64">
        <v>1381994043</v>
      </c>
      <c r="AA10" s="64">
        <v>1325654680.6700001</v>
      </c>
      <c r="AB10" s="64">
        <v>1325639980.6700001</v>
      </c>
      <c r="AC10" s="64">
        <v>14700</v>
      </c>
      <c r="AD10" s="65">
        <v>56339362.329999924</v>
      </c>
      <c r="AE10" s="64">
        <v>4572344394</v>
      </c>
      <c r="AF10" s="64">
        <v>-59685545.369999945</v>
      </c>
      <c r="AG10" s="64">
        <v>4512658848.6300001</v>
      </c>
      <c r="AH10" s="64">
        <v>4306316497.3099995</v>
      </c>
      <c r="AI10" s="64">
        <v>4306232694.3099995</v>
      </c>
      <c r="AJ10" s="64">
        <v>83803</v>
      </c>
      <c r="AK10" s="66">
        <v>206342351.32000002</v>
      </c>
      <c r="AM10" s="67">
        <f t="shared" si="0"/>
        <v>0.10681772897061181</v>
      </c>
      <c r="AN10" s="68">
        <f t="shared" si="1"/>
        <v>-3.4620387330954079E-2</v>
      </c>
      <c r="AO10" s="68">
        <f t="shared" si="2"/>
        <v>9.5452368457061856E-2</v>
      </c>
      <c r="AP10" s="68">
        <f t="shared" si="3"/>
        <v>9.7298945912421053E-2</v>
      </c>
      <c r="AQ10" s="68">
        <f t="shared" si="4"/>
        <v>0.1000773702834778</v>
      </c>
      <c r="AR10" s="68">
        <f t="shared" si="5"/>
        <v>0</v>
      </c>
      <c r="AS10" s="69">
        <f t="shared" si="6"/>
        <v>6.8681590975996729E-2</v>
      </c>
      <c r="AT10" s="70">
        <f t="shared" si="7"/>
        <v>0.10802569050799014</v>
      </c>
      <c r="AU10" s="68">
        <f t="shared" si="7"/>
        <v>-2.4457955553635172E-2</v>
      </c>
      <c r="AV10" s="68">
        <f t="shared" si="7"/>
        <v>0.10208147371675773</v>
      </c>
      <c r="AW10" s="68">
        <f t="shared" si="7"/>
        <v>0.1015654108900651</v>
      </c>
      <c r="AX10" s="68">
        <f t="shared" si="7"/>
        <v>0.10434956222084375</v>
      </c>
      <c r="AY10" s="68">
        <f t="shared" si="7"/>
        <v>1.9902393850111322E-4</v>
      </c>
      <c r="AZ10" s="69">
        <f t="shared" si="7"/>
        <v>0.11212422163201091</v>
      </c>
      <c r="BA10" s="70">
        <f t="shared" si="7"/>
        <v>9.7185470533089541E-2</v>
      </c>
      <c r="BB10" s="68">
        <f t="shared" si="7"/>
        <v>-1.1751093214712438E-2</v>
      </c>
      <c r="BC10" s="68">
        <f t="shared" si="7"/>
        <v>9.0457201328993264E-2</v>
      </c>
      <c r="BD10" s="68">
        <f t="shared" si="7"/>
        <v>8.9272399879849917E-2</v>
      </c>
      <c r="BE10" s="68">
        <f t="shared" si="7"/>
        <v>9.3644786342873376E-2</v>
      </c>
      <c r="BF10" s="68">
        <f t="shared" si="7"/>
        <v>3.1604755499930477E-5</v>
      </c>
      <c r="BG10" s="69">
        <f t="shared" si="7"/>
        <v>0.12793896531973603</v>
      </c>
      <c r="BH10" s="70">
        <f t="shared" si="7"/>
        <v>0.12619770763037291</v>
      </c>
      <c r="BI10" s="68">
        <f t="shared" si="7"/>
        <v>-3.5846076273067837E-2</v>
      </c>
      <c r="BJ10" s="68">
        <f t="shared" si="8"/>
        <v>0.12239432968547694</v>
      </c>
      <c r="BK10" s="68">
        <f t="shared" si="8"/>
        <v>0.12427003262313879</v>
      </c>
      <c r="BL10" s="68">
        <f t="shared" si="8"/>
        <v>0.12884210426212425</v>
      </c>
      <c r="BM10" s="68">
        <f t="shared" si="8"/>
        <v>3.8821047014127563E-5</v>
      </c>
      <c r="BN10" s="69">
        <f t="shared" si="8"/>
        <v>9.0317685407508563E-2</v>
      </c>
      <c r="BO10" s="70">
        <f t="shared" si="9"/>
        <v>-2.8319491885402937E-2</v>
      </c>
      <c r="BP10" s="68">
        <f t="shared" si="10"/>
        <v>-1.0635596911704475E-2</v>
      </c>
      <c r="BQ10" s="68">
        <f t="shared" si="11"/>
        <v>-7.9596532280177806E-3</v>
      </c>
      <c r="BR10" s="69">
        <f t="shared" si="12"/>
        <v>-6.8271941570934918E-3</v>
      </c>
      <c r="BS10" s="70">
        <f t="shared" si="13"/>
        <v>0.95357074909003869</v>
      </c>
      <c r="BT10" s="68">
        <f t="shared" si="14"/>
        <v>0.94631659165326398</v>
      </c>
      <c r="BU10" s="68">
        <f t="shared" si="15"/>
        <v>0.95666192005557171</v>
      </c>
      <c r="BV10" s="69">
        <f t="shared" si="16"/>
        <v>0.95923328134779817</v>
      </c>
      <c r="BW10" s="70">
        <f t="shared" si="17"/>
        <v>1</v>
      </c>
      <c r="BX10" s="68">
        <f t="shared" si="18"/>
        <v>0.99994761694718015</v>
      </c>
      <c r="BY10" s="68">
        <f t="shared" si="19"/>
        <v>0.99998346452175058</v>
      </c>
      <c r="BZ10" s="69">
        <f t="shared" si="20"/>
        <v>0.99998891113936805</v>
      </c>
      <c r="CA10" s="71">
        <f t="shared" si="21"/>
        <v>404.44058146835096</v>
      </c>
      <c r="CB10" s="72">
        <f t="shared" si="22"/>
        <v>414.2860491665233</v>
      </c>
      <c r="CC10" s="72">
        <f t="shared" si="23"/>
        <v>398.58615425172968</v>
      </c>
      <c r="CD10" s="73">
        <f t="shared" si="24"/>
        <v>550.25505970950917</v>
      </c>
    </row>
    <row r="11" spans="1:82" s="22" customFormat="1" x14ac:dyDescent="0.25">
      <c r="A11" s="21">
        <v>1</v>
      </c>
      <c r="B11" s="22" t="s">
        <v>16</v>
      </c>
      <c r="C11" s="23">
        <v>11600175.65</v>
      </c>
      <c r="D11" s="24">
        <v>-61137.290000000969</v>
      </c>
      <c r="E11" s="24">
        <v>11539038.359999999</v>
      </c>
      <c r="F11" s="24">
        <v>11330944.189999999</v>
      </c>
      <c r="G11" s="24">
        <v>11265583.989999998</v>
      </c>
      <c r="H11" s="24">
        <v>65360.200000001118</v>
      </c>
      <c r="I11" s="25">
        <v>208094.16999999917</v>
      </c>
      <c r="J11" s="23">
        <v>11914016</v>
      </c>
      <c r="K11" s="24">
        <v>26672.22</v>
      </c>
      <c r="L11" s="24">
        <v>11940688.220000001</v>
      </c>
      <c r="M11" s="24">
        <v>11819685.6</v>
      </c>
      <c r="N11" s="24">
        <v>11798975.6</v>
      </c>
      <c r="O11" s="24">
        <v>20710</v>
      </c>
      <c r="P11" s="25">
        <v>121002.62000000065</v>
      </c>
      <c r="Q11" s="23">
        <v>12127586</v>
      </c>
      <c r="R11" s="24">
        <v>-70837.919999999925</v>
      </c>
      <c r="S11" s="24">
        <v>12056748.08</v>
      </c>
      <c r="T11" s="24">
        <v>11958245.08</v>
      </c>
      <c r="U11" s="24">
        <v>11143799.020000001</v>
      </c>
      <c r="V11" s="24">
        <v>814446.05999999866</v>
      </c>
      <c r="W11" s="25">
        <v>98503.000000000669</v>
      </c>
      <c r="X11" s="23">
        <v>12349321</v>
      </c>
      <c r="Y11" s="24">
        <v>-362972.57</v>
      </c>
      <c r="Z11" s="24">
        <v>11986348.43</v>
      </c>
      <c r="AA11" s="24">
        <v>11540880.439999999</v>
      </c>
      <c r="AB11" s="24">
        <v>10878071.26</v>
      </c>
      <c r="AC11" s="24">
        <v>662809.1799999997</v>
      </c>
      <c r="AD11" s="25">
        <v>445467.99000000092</v>
      </c>
      <c r="AE11" s="24">
        <v>47991098.649999999</v>
      </c>
      <c r="AF11" s="24">
        <v>-468275.56000000087</v>
      </c>
      <c r="AG11" s="24">
        <v>47522823.089999996</v>
      </c>
      <c r="AH11" s="24">
        <v>46649755.309999995</v>
      </c>
      <c r="AI11" s="24">
        <v>45086429.869999997</v>
      </c>
      <c r="AJ11" s="24">
        <v>1563325.4399999995</v>
      </c>
      <c r="AK11" s="26">
        <v>873067.78000000142</v>
      </c>
      <c r="AM11" s="27">
        <f t="shared" si="0"/>
        <v>1.1483439561982408E-3</v>
      </c>
      <c r="AN11" s="31">
        <f t="shared" si="1"/>
        <v>-6.9265461631334079E-5</v>
      </c>
      <c r="AO11" s="31">
        <f t="shared" si="2"/>
        <v>1.0505020847127564E-3</v>
      </c>
      <c r="AP11" s="31">
        <f t="shared" si="3"/>
        <v>1.1027115100723892E-3</v>
      </c>
      <c r="AQ11" s="31">
        <f t="shared" si="4"/>
        <v>1.1276576400385087E-3</v>
      </c>
      <c r="AR11" s="31">
        <f t="shared" si="5"/>
        <v>2.2911128701700708E-4</v>
      </c>
      <c r="AS11" s="32">
        <f t="shared" si="6"/>
        <v>2.9359535184834957E-4</v>
      </c>
      <c r="AT11" s="30">
        <f t="shared" si="7"/>
        <v>1.1883697392602185E-3</v>
      </c>
      <c r="AU11" s="31">
        <f t="shared" si="7"/>
        <v>5.6634856077562917E-5</v>
      </c>
      <c r="AV11" s="31">
        <f t="shared" si="7"/>
        <v>1.1375915662870156E-3</v>
      </c>
      <c r="AW11" s="31">
        <f t="shared" si="7"/>
        <v>1.1839282229980858E-3</v>
      </c>
      <c r="AX11" s="31">
        <f t="shared" si="7"/>
        <v>1.2143148437442383E-3</v>
      </c>
      <c r="AY11" s="31">
        <f t="shared" si="7"/>
        <v>7.760116287975251E-5</v>
      </c>
      <c r="AZ11" s="32">
        <f t="shared" si="7"/>
        <v>2.3586538390087583E-4</v>
      </c>
      <c r="BA11" s="30">
        <f t="shared" si="7"/>
        <v>1.1568742330079506E-3</v>
      </c>
      <c r="BB11" s="31">
        <f t="shared" si="7"/>
        <v>-1.0265033423177626E-4</v>
      </c>
      <c r="BC11" s="31">
        <f t="shared" si="7"/>
        <v>1.0790819834086262E-3</v>
      </c>
      <c r="BD11" s="31">
        <f t="shared" si="7"/>
        <v>1.1040971290245595E-3</v>
      </c>
      <c r="BE11" s="31">
        <f t="shared" si="7"/>
        <v>1.0793111810896291E-3</v>
      </c>
      <c r="BF11" s="31">
        <f t="shared" si="7"/>
        <v>1.6099805225282501E-3</v>
      </c>
      <c r="BG11" s="32">
        <f t="shared" si="7"/>
        <v>2.8771581412485512E-4</v>
      </c>
      <c r="BH11" s="30">
        <f t="shared" si="7"/>
        <v>1.1199875477955062E-3</v>
      </c>
      <c r="BI11" s="31">
        <f t="shared" si="7"/>
        <v>-1.3695939399212059E-3</v>
      </c>
      <c r="BJ11" s="31">
        <f t="shared" si="8"/>
        <v>1.0615538387428627E-3</v>
      </c>
      <c r="BK11" s="31">
        <f t="shared" si="8"/>
        <v>1.0818696676374963E-3</v>
      </c>
      <c r="BL11" s="31">
        <f t="shared" si="8"/>
        <v>1.0572656316109063E-3</v>
      </c>
      <c r="BM11" s="31">
        <f t="shared" si="8"/>
        <v>1.7504045128010426E-3</v>
      </c>
      <c r="BN11" s="32">
        <f t="shared" si="8"/>
        <v>7.1413015902225445E-4</v>
      </c>
      <c r="BO11" s="30">
        <f t="shared" si="9"/>
        <v>-5.2703762291738199E-3</v>
      </c>
      <c r="BP11" s="31">
        <f t="shared" si="10"/>
        <v>2.2387262196055472E-3</v>
      </c>
      <c r="BQ11" s="31">
        <f t="shared" si="11"/>
        <v>-5.8410569094294552E-3</v>
      </c>
      <c r="BR11" s="32">
        <f t="shared" si="12"/>
        <v>-2.9392107468904565E-2</v>
      </c>
      <c r="BS11" s="30">
        <f t="shared" si="13"/>
        <v>0.98196607347096121</v>
      </c>
      <c r="BT11" s="31">
        <f t="shared" si="14"/>
        <v>0.98986636132100592</v>
      </c>
      <c r="BU11" s="31">
        <f t="shared" si="15"/>
        <v>0.99183005240331767</v>
      </c>
      <c r="BV11" s="32">
        <f t="shared" si="16"/>
        <v>0.96283538789135636</v>
      </c>
      <c r="BW11" s="30">
        <f t="shared" si="17"/>
        <v>0.99423170753433909</v>
      </c>
      <c r="BX11" s="31">
        <f t="shared" si="18"/>
        <v>0.99824783833505693</v>
      </c>
      <c r="BY11" s="31">
        <f t="shared" si="19"/>
        <v>0.93189250976615723</v>
      </c>
      <c r="BZ11" s="32">
        <f t="shared" si="20"/>
        <v>0.94256857754953061</v>
      </c>
      <c r="CA11" s="34">
        <f t="shared" si="21"/>
        <v>4.583618868049701</v>
      </c>
      <c r="CB11" s="35">
        <f t="shared" si="22"/>
        <v>4.8292518260328112</v>
      </c>
      <c r="CC11" s="35">
        <f t="shared" si="23"/>
        <v>4.9296067896748328</v>
      </c>
      <c r="CD11" s="36">
        <f t="shared" si="24"/>
        <v>4.7904088057101966</v>
      </c>
    </row>
    <row r="12" spans="1:82" s="38" customFormat="1" x14ac:dyDescent="0.25">
      <c r="A12" s="37">
        <v>11</v>
      </c>
      <c r="B12" s="38" t="s">
        <v>17</v>
      </c>
      <c r="C12" s="39">
        <v>140700</v>
      </c>
      <c r="D12" s="40">
        <v>-4477</v>
      </c>
      <c r="E12" s="40">
        <v>136223</v>
      </c>
      <c r="F12" s="40">
        <v>107805.95</v>
      </c>
      <c r="G12" s="40">
        <v>107805.95</v>
      </c>
      <c r="H12" s="40">
        <v>0</v>
      </c>
      <c r="I12" s="41">
        <v>28417.050000000003</v>
      </c>
      <c r="J12" s="39">
        <v>139524</v>
      </c>
      <c r="K12" s="40">
        <v>24620.97</v>
      </c>
      <c r="L12" s="40">
        <v>164144.97</v>
      </c>
      <c r="M12" s="40">
        <v>137070.04999999999</v>
      </c>
      <c r="N12" s="40">
        <v>137070.04999999999</v>
      </c>
      <c r="O12" s="40">
        <v>0</v>
      </c>
      <c r="P12" s="41">
        <v>27074.92</v>
      </c>
      <c r="Q12" s="39">
        <v>162616</v>
      </c>
      <c r="R12" s="40">
        <v>10100</v>
      </c>
      <c r="S12" s="40">
        <v>172716</v>
      </c>
      <c r="T12" s="40">
        <v>149659.22</v>
      </c>
      <c r="U12" s="40">
        <v>149659.22</v>
      </c>
      <c r="V12" s="40">
        <v>0</v>
      </c>
      <c r="W12" s="41">
        <v>23056.78</v>
      </c>
      <c r="X12" s="39">
        <v>185379</v>
      </c>
      <c r="Y12" s="40">
        <v>-53972.570000000007</v>
      </c>
      <c r="Z12" s="40">
        <v>131406.43</v>
      </c>
      <c r="AA12" s="40">
        <v>98217.4</v>
      </c>
      <c r="AB12" s="40">
        <v>98217.4</v>
      </c>
      <c r="AC12" s="40">
        <v>0</v>
      </c>
      <c r="AD12" s="41">
        <v>33189.03</v>
      </c>
      <c r="AE12" s="40">
        <v>628219</v>
      </c>
      <c r="AF12" s="40">
        <v>-23728.600000000006</v>
      </c>
      <c r="AG12" s="40">
        <v>604490.39999999991</v>
      </c>
      <c r="AH12" s="40">
        <v>492752.62</v>
      </c>
      <c r="AI12" s="40">
        <v>492752.62</v>
      </c>
      <c r="AJ12" s="40">
        <v>0</v>
      </c>
      <c r="AK12" s="42">
        <v>111737.78</v>
      </c>
      <c r="AM12" s="43">
        <f t="shared" si="0"/>
        <v>1.3928409319999605E-5</v>
      </c>
      <c r="AN12" s="44">
        <f t="shared" si="1"/>
        <v>-5.0722148744813153E-6</v>
      </c>
      <c r="AO12" s="44">
        <f t="shared" si="2"/>
        <v>1.2401600637873762E-5</v>
      </c>
      <c r="AP12" s="44">
        <f t="shared" si="3"/>
        <v>1.0491523029846333E-5</v>
      </c>
      <c r="AQ12" s="44">
        <f t="shared" si="4"/>
        <v>1.0791114181654554E-5</v>
      </c>
      <c r="AR12" s="44">
        <f t="shared" si="5"/>
        <v>0</v>
      </c>
      <c r="AS12" s="45">
        <f t="shared" si="6"/>
        <v>4.0092972298273302E-5</v>
      </c>
      <c r="AT12" s="46">
        <f t="shared" si="7"/>
        <v>1.3916894143884205E-5</v>
      </c>
      <c r="AU12" s="44">
        <f t="shared" si="7"/>
        <v>5.2279303801483121E-5</v>
      </c>
      <c r="AV12" s="44">
        <f t="shared" si="7"/>
        <v>1.5638121528679791E-5</v>
      </c>
      <c r="AW12" s="44">
        <f t="shared" si="7"/>
        <v>1.3729730740279486E-5</v>
      </c>
      <c r="AX12" s="44">
        <f t="shared" si="7"/>
        <v>1.4106834524495916E-5</v>
      </c>
      <c r="AY12" s="44">
        <f t="shared" si="7"/>
        <v>0</v>
      </c>
      <c r="AZ12" s="45">
        <f t="shared" si="7"/>
        <v>5.2776017576193523E-5</v>
      </c>
      <c r="BA12" s="46">
        <f t="shared" si="7"/>
        <v>1.5512259428613486E-5</v>
      </c>
      <c r="BB12" s="44">
        <f t="shared" si="7"/>
        <v>1.4635782300509972E-5</v>
      </c>
      <c r="BC12" s="44">
        <f t="shared" si="7"/>
        <v>1.5458125409086615E-5</v>
      </c>
      <c r="BD12" s="44">
        <f t="shared" si="7"/>
        <v>1.3817940176724905E-5</v>
      </c>
      <c r="BE12" s="44">
        <f t="shared" si="7"/>
        <v>1.4494955374666533E-5</v>
      </c>
      <c r="BF12" s="44">
        <f t="shared" si="7"/>
        <v>0</v>
      </c>
      <c r="BG12" s="45">
        <f t="shared" si="7"/>
        <v>6.7346174520548934E-5</v>
      </c>
      <c r="BH12" s="46">
        <f t="shared" si="7"/>
        <v>1.6812436215949292E-5</v>
      </c>
      <c r="BI12" s="44">
        <f t="shared" si="7"/>
        <v>-2.0365314324984142E-4</v>
      </c>
      <c r="BJ12" s="44">
        <f t="shared" si="8"/>
        <v>1.1637822896326007E-5</v>
      </c>
      <c r="BK12" s="44">
        <f t="shared" si="8"/>
        <v>9.2071334112373002E-6</v>
      </c>
      <c r="BL12" s="44">
        <f t="shared" si="8"/>
        <v>9.5459828276746383E-6</v>
      </c>
      <c r="BM12" s="44">
        <f t="shared" si="8"/>
        <v>0</v>
      </c>
      <c r="BN12" s="45">
        <f t="shared" si="8"/>
        <v>5.3205365601452808E-5</v>
      </c>
      <c r="BO12" s="46">
        <f t="shared" si="9"/>
        <v>-3.1819474058280027E-2</v>
      </c>
      <c r="BP12" s="44">
        <f t="shared" si="10"/>
        <v>0.17646404919583727</v>
      </c>
      <c r="BQ12" s="44">
        <f t="shared" si="11"/>
        <v>6.2109509519358487E-2</v>
      </c>
      <c r="BR12" s="45">
        <f t="shared" si="12"/>
        <v>-0.29114716337880781</v>
      </c>
      <c r="BS12" s="46">
        <f t="shared" si="13"/>
        <v>0.79139315680905575</v>
      </c>
      <c r="BT12" s="44">
        <f t="shared" si="14"/>
        <v>0.83505482988604518</v>
      </c>
      <c r="BU12" s="44">
        <f t="shared" si="15"/>
        <v>0.86650466662034786</v>
      </c>
      <c r="BV12" s="45">
        <f t="shared" si="16"/>
        <v>0.74743222230449458</v>
      </c>
      <c r="BW12" s="46">
        <f t="shared" si="17"/>
        <v>1</v>
      </c>
      <c r="BX12" s="44">
        <f t="shared" si="18"/>
        <v>1</v>
      </c>
      <c r="BY12" s="44">
        <f t="shared" si="19"/>
        <v>1</v>
      </c>
      <c r="BZ12" s="45">
        <f t="shared" si="20"/>
        <v>1</v>
      </c>
      <c r="CA12" s="47">
        <f t="shared" si="21"/>
        <v>4.3609903836974301E-2</v>
      </c>
      <c r="CB12" s="48">
        <f t="shared" si="22"/>
        <v>5.6003671473030439E-2</v>
      </c>
      <c r="CC12" s="48">
        <f t="shared" si="23"/>
        <v>6.1694763915094437E-2</v>
      </c>
      <c r="CD12" s="49">
        <f t="shared" si="24"/>
        <v>4.0768249899135134E-2</v>
      </c>
    </row>
    <row r="13" spans="1:82" s="51" customFormat="1" x14ac:dyDescent="0.25">
      <c r="A13" s="50" t="s">
        <v>18</v>
      </c>
      <c r="B13" s="51" t="s">
        <v>19</v>
      </c>
      <c r="C13" s="52">
        <v>140700</v>
      </c>
      <c r="D13" s="53">
        <v>-4477</v>
      </c>
      <c r="E13" s="53">
        <v>136223</v>
      </c>
      <c r="F13" s="53">
        <v>107805.95</v>
      </c>
      <c r="G13" s="53">
        <v>107805.95</v>
      </c>
      <c r="H13" s="53">
        <v>0</v>
      </c>
      <c r="I13" s="54">
        <v>28417.050000000003</v>
      </c>
      <c r="J13" s="52">
        <v>139524</v>
      </c>
      <c r="K13" s="53">
        <v>24620.97</v>
      </c>
      <c r="L13" s="53">
        <v>164144.97</v>
      </c>
      <c r="M13" s="53">
        <v>137070.04999999999</v>
      </c>
      <c r="N13" s="53">
        <v>137070.04999999999</v>
      </c>
      <c r="O13" s="53">
        <v>0</v>
      </c>
      <c r="P13" s="54">
        <v>27074.92</v>
      </c>
      <c r="Q13" s="52">
        <v>162616</v>
      </c>
      <c r="R13" s="53">
        <v>10100</v>
      </c>
      <c r="S13" s="53">
        <v>172716</v>
      </c>
      <c r="T13" s="53">
        <v>149659.22</v>
      </c>
      <c r="U13" s="53">
        <v>149659.22</v>
      </c>
      <c r="V13" s="53">
        <v>0</v>
      </c>
      <c r="W13" s="54">
        <v>23056.78</v>
      </c>
      <c r="X13" s="52">
        <v>185379</v>
      </c>
      <c r="Y13" s="53">
        <v>-53972.570000000007</v>
      </c>
      <c r="Z13" s="53">
        <v>131406.43</v>
      </c>
      <c r="AA13" s="53">
        <v>98217.4</v>
      </c>
      <c r="AB13" s="53">
        <v>98217.4</v>
      </c>
      <c r="AC13" s="53">
        <v>0</v>
      </c>
      <c r="AD13" s="54">
        <v>33189.03</v>
      </c>
      <c r="AE13" s="53">
        <v>628219</v>
      </c>
      <c r="AF13" s="53">
        <v>-23728.600000000006</v>
      </c>
      <c r="AG13" s="53">
        <v>604490.39999999991</v>
      </c>
      <c r="AH13" s="53">
        <v>492752.62</v>
      </c>
      <c r="AI13" s="53">
        <v>492752.62</v>
      </c>
      <c r="AJ13" s="53">
        <v>0</v>
      </c>
      <c r="AK13" s="55">
        <v>111737.78</v>
      </c>
      <c r="AM13" s="56">
        <f t="shared" si="0"/>
        <v>1.3928409319999605E-5</v>
      </c>
      <c r="AN13" s="57">
        <f t="shared" si="1"/>
        <v>-5.0722148744813153E-6</v>
      </c>
      <c r="AO13" s="57">
        <f t="shared" si="2"/>
        <v>1.2401600637873762E-5</v>
      </c>
      <c r="AP13" s="57">
        <f t="shared" si="3"/>
        <v>1.0491523029846333E-5</v>
      </c>
      <c r="AQ13" s="57">
        <f t="shared" si="4"/>
        <v>1.0791114181654554E-5</v>
      </c>
      <c r="AR13" s="57">
        <f t="shared" si="5"/>
        <v>0</v>
      </c>
      <c r="AS13" s="58">
        <f t="shared" si="6"/>
        <v>4.0092972298273302E-5</v>
      </c>
      <c r="AT13" s="59">
        <f t="shared" si="7"/>
        <v>1.3916894143884205E-5</v>
      </c>
      <c r="AU13" s="57">
        <f t="shared" si="7"/>
        <v>5.2279303801483121E-5</v>
      </c>
      <c r="AV13" s="57">
        <f t="shared" si="7"/>
        <v>1.5638121528679791E-5</v>
      </c>
      <c r="AW13" s="57">
        <f t="shared" si="7"/>
        <v>1.3729730740279486E-5</v>
      </c>
      <c r="AX13" s="57">
        <f t="shared" si="7"/>
        <v>1.4106834524495916E-5</v>
      </c>
      <c r="AY13" s="57">
        <f t="shared" si="7"/>
        <v>0</v>
      </c>
      <c r="AZ13" s="58">
        <f t="shared" si="7"/>
        <v>5.2776017576193523E-5</v>
      </c>
      <c r="BA13" s="59">
        <f t="shared" si="7"/>
        <v>1.5512259428613486E-5</v>
      </c>
      <c r="BB13" s="57">
        <f t="shared" si="7"/>
        <v>1.4635782300509972E-5</v>
      </c>
      <c r="BC13" s="57">
        <f t="shared" si="7"/>
        <v>1.5458125409086615E-5</v>
      </c>
      <c r="BD13" s="57">
        <f t="shared" si="7"/>
        <v>1.3817940176724905E-5</v>
      </c>
      <c r="BE13" s="57">
        <f t="shared" si="7"/>
        <v>1.4494955374666533E-5</v>
      </c>
      <c r="BF13" s="57">
        <f t="shared" si="7"/>
        <v>0</v>
      </c>
      <c r="BG13" s="58">
        <f t="shared" si="7"/>
        <v>6.7346174520548934E-5</v>
      </c>
      <c r="BH13" s="59">
        <f t="shared" si="7"/>
        <v>1.6812436215949292E-5</v>
      </c>
      <c r="BI13" s="57">
        <f t="shared" si="7"/>
        <v>-2.0365314324984142E-4</v>
      </c>
      <c r="BJ13" s="57">
        <f t="shared" si="8"/>
        <v>1.1637822896326007E-5</v>
      </c>
      <c r="BK13" s="57">
        <f t="shared" si="8"/>
        <v>9.2071334112373002E-6</v>
      </c>
      <c r="BL13" s="57">
        <f t="shared" si="8"/>
        <v>9.5459828276746383E-6</v>
      </c>
      <c r="BM13" s="57">
        <f t="shared" si="8"/>
        <v>0</v>
      </c>
      <c r="BN13" s="58">
        <f t="shared" si="8"/>
        <v>5.3205365601452808E-5</v>
      </c>
      <c r="BO13" s="59">
        <f t="shared" si="9"/>
        <v>-3.1819474058280027E-2</v>
      </c>
      <c r="BP13" s="57">
        <f t="shared" si="10"/>
        <v>0.17646404919583727</v>
      </c>
      <c r="BQ13" s="57">
        <f t="shared" si="11"/>
        <v>6.2109509519358487E-2</v>
      </c>
      <c r="BR13" s="58">
        <f t="shared" si="12"/>
        <v>-0.29114716337880781</v>
      </c>
      <c r="BS13" s="59">
        <f t="shared" si="13"/>
        <v>0.79139315680905575</v>
      </c>
      <c r="BT13" s="57">
        <f t="shared" si="14"/>
        <v>0.83505482988604518</v>
      </c>
      <c r="BU13" s="57">
        <f t="shared" si="15"/>
        <v>0.86650466662034786</v>
      </c>
      <c r="BV13" s="58">
        <f t="shared" si="16"/>
        <v>0.74743222230449458</v>
      </c>
      <c r="BW13" s="59">
        <f t="shared" si="17"/>
        <v>1</v>
      </c>
      <c r="BX13" s="57">
        <f t="shared" si="18"/>
        <v>1</v>
      </c>
      <c r="BY13" s="57">
        <f t="shared" si="19"/>
        <v>1</v>
      </c>
      <c r="BZ13" s="58">
        <f t="shared" si="20"/>
        <v>1</v>
      </c>
      <c r="CA13" s="60">
        <f t="shared" si="21"/>
        <v>4.3609903836974301E-2</v>
      </c>
      <c r="CB13" s="61">
        <f t="shared" si="22"/>
        <v>5.6003671473030439E-2</v>
      </c>
      <c r="CC13" s="61">
        <f t="shared" si="23"/>
        <v>6.1694763915094437E-2</v>
      </c>
      <c r="CD13" s="62">
        <f t="shared" si="24"/>
        <v>4.0768249899135134E-2</v>
      </c>
    </row>
    <row r="14" spans="1:82" x14ac:dyDescent="0.25">
      <c r="A14" s="1" t="s">
        <v>20</v>
      </c>
      <c r="B14" t="s">
        <v>21</v>
      </c>
      <c r="C14" s="63">
        <v>140700</v>
      </c>
      <c r="D14" s="64">
        <v>-4477</v>
      </c>
      <c r="E14" s="64">
        <v>136223</v>
      </c>
      <c r="F14" s="64">
        <v>107805.95</v>
      </c>
      <c r="G14" s="64">
        <v>107805.95</v>
      </c>
      <c r="H14" s="64">
        <v>0</v>
      </c>
      <c r="I14" s="65">
        <v>28417.050000000003</v>
      </c>
      <c r="J14" s="63">
        <v>139524</v>
      </c>
      <c r="K14" s="64">
        <v>24620.97</v>
      </c>
      <c r="L14" s="64">
        <v>164144.97</v>
      </c>
      <c r="M14" s="64">
        <v>137070.04999999999</v>
      </c>
      <c r="N14" s="64">
        <v>137070.04999999999</v>
      </c>
      <c r="O14" s="64">
        <v>0</v>
      </c>
      <c r="P14" s="65">
        <v>27074.92</v>
      </c>
      <c r="Q14" s="63">
        <v>162616</v>
      </c>
      <c r="R14" s="64">
        <v>10100</v>
      </c>
      <c r="S14" s="64">
        <v>172716</v>
      </c>
      <c r="T14" s="64">
        <v>149659.22</v>
      </c>
      <c r="U14" s="64">
        <v>149659.22</v>
      </c>
      <c r="V14" s="64">
        <v>0</v>
      </c>
      <c r="W14" s="65">
        <v>23056.78</v>
      </c>
      <c r="X14" s="63">
        <v>185379</v>
      </c>
      <c r="Y14" s="64">
        <v>-53972.570000000007</v>
      </c>
      <c r="Z14" s="64">
        <v>131406.43</v>
      </c>
      <c r="AA14" s="64">
        <v>98217.4</v>
      </c>
      <c r="AB14" s="64">
        <v>98217.4</v>
      </c>
      <c r="AC14" s="64">
        <v>0</v>
      </c>
      <c r="AD14" s="65">
        <v>33189.03</v>
      </c>
      <c r="AE14" s="64">
        <v>628219</v>
      </c>
      <c r="AF14" s="64">
        <v>-23728.600000000006</v>
      </c>
      <c r="AG14" s="64">
        <v>604490.39999999991</v>
      </c>
      <c r="AH14" s="64">
        <v>492752.62</v>
      </c>
      <c r="AI14" s="64">
        <v>492752.62</v>
      </c>
      <c r="AJ14" s="64">
        <v>0</v>
      </c>
      <c r="AK14" s="66">
        <v>111737.78</v>
      </c>
      <c r="AM14" s="67">
        <f t="shared" si="0"/>
        <v>1.3928409319999605E-5</v>
      </c>
      <c r="AN14" s="68">
        <f t="shared" si="1"/>
        <v>-5.0722148744813153E-6</v>
      </c>
      <c r="AO14" s="68">
        <f t="shared" si="2"/>
        <v>1.2401600637873762E-5</v>
      </c>
      <c r="AP14" s="68">
        <f t="shared" si="3"/>
        <v>1.0491523029846333E-5</v>
      </c>
      <c r="AQ14" s="68">
        <f t="shared" si="4"/>
        <v>1.0791114181654554E-5</v>
      </c>
      <c r="AR14" s="68">
        <f t="shared" si="5"/>
        <v>0</v>
      </c>
      <c r="AS14" s="69">
        <f t="shared" si="6"/>
        <v>4.0092972298273302E-5</v>
      </c>
      <c r="AT14" s="70">
        <f t="shared" si="7"/>
        <v>1.3916894143884205E-5</v>
      </c>
      <c r="AU14" s="68">
        <f t="shared" si="7"/>
        <v>5.2279303801483121E-5</v>
      </c>
      <c r="AV14" s="68">
        <f t="shared" si="7"/>
        <v>1.5638121528679791E-5</v>
      </c>
      <c r="AW14" s="68">
        <f t="shared" si="7"/>
        <v>1.3729730740279486E-5</v>
      </c>
      <c r="AX14" s="68">
        <f t="shared" si="7"/>
        <v>1.4106834524495916E-5</v>
      </c>
      <c r="AY14" s="68">
        <f t="shared" si="7"/>
        <v>0</v>
      </c>
      <c r="AZ14" s="69">
        <f t="shared" si="7"/>
        <v>5.2776017576193523E-5</v>
      </c>
      <c r="BA14" s="70">
        <f t="shared" si="7"/>
        <v>1.5512259428613486E-5</v>
      </c>
      <c r="BB14" s="68">
        <f t="shared" si="7"/>
        <v>1.4635782300509972E-5</v>
      </c>
      <c r="BC14" s="68">
        <f t="shared" si="7"/>
        <v>1.5458125409086615E-5</v>
      </c>
      <c r="BD14" s="68">
        <f t="shared" si="7"/>
        <v>1.3817940176724905E-5</v>
      </c>
      <c r="BE14" s="68">
        <f t="shared" si="7"/>
        <v>1.4494955374666533E-5</v>
      </c>
      <c r="BF14" s="68">
        <f t="shared" si="7"/>
        <v>0</v>
      </c>
      <c r="BG14" s="69">
        <f t="shared" si="7"/>
        <v>6.7346174520548934E-5</v>
      </c>
      <c r="BH14" s="70">
        <f t="shared" si="7"/>
        <v>1.6812436215949292E-5</v>
      </c>
      <c r="BI14" s="68">
        <f t="shared" si="7"/>
        <v>-2.0365314324984142E-4</v>
      </c>
      <c r="BJ14" s="68">
        <f t="shared" si="8"/>
        <v>1.1637822896326007E-5</v>
      </c>
      <c r="BK14" s="68">
        <f t="shared" si="8"/>
        <v>9.2071334112373002E-6</v>
      </c>
      <c r="BL14" s="68">
        <f t="shared" si="8"/>
        <v>9.5459828276746383E-6</v>
      </c>
      <c r="BM14" s="68">
        <f t="shared" si="8"/>
        <v>0</v>
      </c>
      <c r="BN14" s="69">
        <f t="shared" si="8"/>
        <v>5.3205365601452808E-5</v>
      </c>
      <c r="BO14" s="70">
        <f t="shared" si="9"/>
        <v>-3.1819474058280027E-2</v>
      </c>
      <c r="BP14" s="68">
        <f t="shared" si="10"/>
        <v>0.17646404919583727</v>
      </c>
      <c r="BQ14" s="68">
        <f t="shared" si="11"/>
        <v>6.2109509519358487E-2</v>
      </c>
      <c r="BR14" s="69">
        <f t="shared" si="12"/>
        <v>-0.29114716337880781</v>
      </c>
      <c r="BS14" s="70">
        <f t="shared" si="13"/>
        <v>0.79139315680905575</v>
      </c>
      <c r="BT14" s="68">
        <f t="shared" si="14"/>
        <v>0.83505482988604518</v>
      </c>
      <c r="BU14" s="68">
        <f t="shared" si="15"/>
        <v>0.86650466662034786</v>
      </c>
      <c r="BV14" s="69">
        <f t="shared" si="16"/>
        <v>0.74743222230449458</v>
      </c>
      <c r="BW14" s="70">
        <f t="shared" si="17"/>
        <v>1</v>
      </c>
      <c r="BX14" s="68">
        <f t="shared" si="18"/>
        <v>1</v>
      </c>
      <c r="BY14" s="68">
        <f t="shared" si="19"/>
        <v>1</v>
      </c>
      <c r="BZ14" s="69">
        <f t="shared" si="20"/>
        <v>1</v>
      </c>
      <c r="CA14" s="71">
        <f t="shared" si="21"/>
        <v>4.3609903836974301E-2</v>
      </c>
      <c r="CB14" s="72">
        <f t="shared" si="22"/>
        <v>5.6003671473030439E-2</v>
      </c>
      <c r="CC14" s="72">
        <f t="shared" si="23"/>
        <v>6.1694763915094437E-2</v>
      </c>
      <c r="CD14" s="73">
        <f t="shared" si="24"/>
        <v>4.0768249899135134E-2</v>
      </c>
    </row>
    <row r="15" spans="1:82" x14ac:dyDescent="0.25">
      <c r="A15" s="37">
        <v>13</v>
      </c>
      <c r="B15" s="38" t="s">
        <v>22</v>
      </c>
      <c r="C15" s="63">
        <v>11459475.65</v>
      </c>
      <c r="D15" s="64">
        <v>-56660.290000000969</v>
      </c>
      <c r="E15" s="64">
        <v>11402815.359999999</v>
      </c>
      <c r="F15" s="64">
        <v>11223138.24</v>
      </c>
      <c r="G15" s="64">
        <v>11157778.039999999</v>
      </c>
      <c r="H15" s="64">
        <v>65360.200000001118</v>
      </c>
      <c r="I15" s="65">
        <v>179677.11999999918</v>
      </c>
      <c r="J15" s="63">
        <v>11774492</v>
      </c>
      <c r="K15" s="64">
        <v>2051.25</v>
      </c>
      <c r="L15" s="64">
        <v>11776543.25</v>
      </c>
      <c r="M15" s="64">
        <v>11682615.549999999</v>
      </c>
      <c r="N15" s="64">
        <v>11661905.549999999</v>
      </c>
      <c r="O15" s="64">
        <v>20710</v>
      </c>
      <c r="P15" s="65">
        <v>93927.700000000652</v>
      </c>
      <c r="Q15" s="63">
        <v>11964970</v>
      </c>
      <c r="R15" s="64">
        <v>-80937.919999999925</v>
      </c>
      <c r="S15" s="64">
        <v>11884032.08</v>
      </c>
      <c r="T15" s="64">
        <v>11808585.859999999</v>
      </c>
      <c r="U15" s="64">
        <v>10994139.800000001</v>
      </c>
      <c r="V15" s="64">
        <v>814446.05999999866</v>
      </c>
      <c r="W15" s="65">
        <v>75446.220000000671</v>
      </c>
      <c r="X15" s="63">
        <v>12163942</v>
      </c>
      <c r="Y15" s="64">
        <v>-309000</v>
      </c>
      <c r="Z15" s="64">
        <v>11854942</v>
      </c>
      <c r="AA15" s="64">
        <v>11442663.039999999</v>
      </c>
      <c r="AB15" s="64">
        <v>10779853.859999999</v>
      </c>
      <c r="AC15" s="64">
        <v>662809.1799999997</v>
      </c>
      <c r="AD15" s="65">
        <v>412278.96000000089</v>
      </c>
      <c r="AE15" s="64">
        <v>47362879.649999999</v>
      </c>
      <c r="AF15" s="64">
        <v>-444546.96000000089</v>
      </c>
      <c r="AG15" s="64">
        <v>46918332.689999998</v>
      </c>
      <c r="AH15" s="64">
        <v>46157002.689999998</v>
      </c>
      <c r="AI15" s="64">
        <v>44593677.25</v>
      </c>
      <c r="AJ15" s="64">
        <v>1563325.4399999995</v>
      </c>
      <c r="AK15" s="66">
        <v>761330.0000000014</v>
      </c>
      <c r="AM15" s="67">
        <f t="shared" si="0"/>
        <v>1.1344155468782412E-3</v>
      </c>
      <c r="AN15" s="68">
        <f t="shared" si="1"/>
        <v>-6.4193246756852758E-5</v>
      </c>
      <c r="AO15" s="68">
        <f t="shared" si="2"/>
        <v>1.0381004840748825E-3</v>
      </c>
      <c r="AP15" s="68">
        <f t="shared" si="3"/>
        <v>1.0922199870425429E-3</v>
      </c>
      <c r="AQ15" s="68">
        <f t="shared" si="4"/>
        <v>1.1168665258568544E-3</v>
      </c>
      <c r="AR15" s="68">
        <f t="shared" si="5"/>
        <v>2.2911128701700708E-4</v>
      </c>
      <c r="AS15" s="69">
        <f t="shared" si="6"/>
        <v>2.5350237955007628E-4</v>
      </c>
      <c r="AT15" s="70">
        <f t="shared" si="7"/>
        <v>1.1744528451163342E-3</v>
      </c>
      <c r="AU15" s="68">
        <f t="shared" si="7"/>
        <v>4.3555522760797909E-6</v>
      </c>
      <c r="AV15" s="68">
        <f t="shared" si="7"/>
        <v>1.1219534447583358E-3</v>
      </c>
      <c r="AW15" s="68">
        <f t="shared" si="7"/>
        <v>1.1701984922578065E-3</v>
      </c>
      <c r="AX15" s="68">
        <f t="shared" si="7"/>
        <v>1.2002080092197423E-3</v>
      </c>
      <c r="AY15" s="68">
        <f t="shared" si="7"/>
        <v>7.760116287975251E-5</v>
      </c>
      <c r="AZ15" s="69">
        <f t="shared" si="7"/>
        <v>1.8308936632468231E-4</v>
      </c>
      <c r="BA15" s="70">
        <f t="shared" si="7"/>
        <v>1.1413619735793372E-3</v>
      </c>
      <c r="BB15" s="68">
        <f t="shared" si="7"/>
        <v>-1.1728611653228622E-4</v>
      </c>
      <c r="BC15" s="68">
        <f t="shared" si="7"/>
        <v>1.0636238579995396E-3</v>
      </c>
      <c r="BD15" s="68">
        <f t="shared" si="7"/>
        <v>1.0902791888478345E-3</v>
      </c>
      <c r="BE15" s="68">
        <f t="shared" si="7"/>
        <v>1.0648162257149627E-3</v>
      </c>
      <c r="BF15" s="68">
        <f t="shared" si="7"/>
        <v>1.6099805225282501E-3</v>
      </c>
      <c r="BG15" s="69">
        <f t="shared" si="7"/>
        <v>2.2036963960430619E-4</v>
      </c>
      <c r="BH15" s="70">
        <f t="shared" si="7"/>
        <v>1.1031751115795569E-3</v>
      </c>
      <c r="BI15" s="68">
        <f t="shared" si="7"/>
        <v>-1.1659407966713644E-3</v>
      </c>
      <c r="BJ15" s="68">
        <f t="shared" si="8"/>
        <v>1.0499160158465367E-3</v>
      </c>
      <c r="BK15" s="68">
        <f t="shared" si="8"/>
        <v>1.072662534226259E-3</v>
      </c>
      <c r="BL15" s="68">
        <f t="shared" si="8"/>
        <v>1.0477196487832317E-3</v>
      </c>
      <c r="BM15" s="68">
        <f t="shared" si="8"/>
        <v>1.7504045128010426E-3</v>
      </c>
      <c r="BN15" s="69">
        <f t="shared" si="8"/>
        <v>6.6092479342080152E-4</v>
      </c>
      <c r="BO15" s="70">
        <f t="shared" si="9"/>
        <v>-4.9444051133352655E-3</v>
      </c>
      <c r="BP15" s="68">
        <f t="shared" si="10"/>
        <v>1.7421133752521976E-4</v>
      </c>
      <c r="BQ15" s="68">
        <f t="shared" si="11"/>
        <v>-6.7645735843884208E-3</v>
      </c>
      <c r="BR15" s="69">
        <f t="shared" si="12"/>
        <v>-2.5402949142638135E-2</v>
      </c>
      <c r="BS15" s="70">
        <f t="shared" si="13"/>
        <v>0.98424274055771444</v>
      </c>
      <c r="BT15" s="68">
        <f t="shared" si="14"/>
        <v>0.99202417059012615</v>
      </c>
      <c r="BU15" s="68">
        <f t="shared" si="15"/>
        <v>0.99365146277861605</v>
      </c>
      <c r="BV15" s="69">
        <f t="shared" si="16"/>
        <v>0.96522303019280897</v>
      </c>
      <c r="BW15" s="70">
        <f t="shared" si="17"/>
        <v>0.9941762991239782</v>
      </c>
      <c r="BX15" s="68">
        <f t="shared" si="18"/>
        <v>0.99822728053393828</v>
      </c>
      <c r="BY15" s="68">
        <f t="shared" si="19"/>
        <v>0.93102933156807322</v>
      </c>
      <c r="BZ15" s="69">
        <f t="shared" si="20"/>
        <v>0.94207561843925458</v>
      </c>
      <c r="CA15" s="71">
        <f t="shared" si="21"/>
        <v>4.5400089642127268</v>
      </c>
      <c r="CB15" s="72">
        <f t="shared" si="22"/>
        <v>4.7732481545597807</v>
      </c>
      <c r="CC15" s="72">
        <f t="shared" si="23"/>
        <v>4.8679120257597388</v>
      </c>
      <c r="CD15" s="73">
        <f t="shared" si="24"/>
        <v>4.7496405558110615</v>
      </c>
    </row>
    <row r="16" spans="1:82" s="51" customFormat="1" x14ac:dyDescent="0.25">
      <c r="A16" s="50" t="s">
        <v>23</v>
      </c>
      <c r="B16" s="51" t="s">
        <v>24</v>
      </c>
      <c r="C16" s="52">
        <v>11459475.65</v>
      </c>
      <c r="D16" s="53">
        <v>-56660.290000000969</v>
      </c>
      <c r="E16" s="53">
        <v>11402815.359999999</v>
      </c>
      <c r="F16" s="53">
        <v>11223138.24</v>
      </c>
      <c r="G16" s="53">
        <v>11157778.039999999</v>
      </c>
      <c r="H16" s="53">
        <v>65360.200000001118</v>
      </c>
      <c r="I16" s="54">
        <v>179677.11999999918</v>
      </c>
      <c r="J16" s="52">
        <v>11774492</v>
      </c>
      <c r="K16" s="53">
        <v>2051.25</v>
      </c>
      <c r="L16" s="53">
        <v>11776543.25</v>
      </c>
      <c r="M16" s="53">
        <v>11682615.549999999</v>
      </c>
      <c r="N16" s="53">
        <v>11661905.549999999</v>
      </c>
      <c r="O16" s="53">
        <v>20710</v>
      </c>
      <c r="P16" s="54">
        <v>93927.700000000652</v>
      </c>
      <c r="Q16" s="52">
        <v>11964970</v>
      </c>
      <c r="R16" s="53">
        <v>-80937.919999999925</v>
      </c>
      <c r="S16" s="53">
        <v>11884032.08</v>
      </c>
      <c r="T16" s="53">
        <v>11808585.859999999</v>
      </c>
      <c r="U16" s="53">
        <v>10994139.800000001</v>
      </c>
      <c r="V16" s="53">
        <v>814446.05999999866</v>
      </c>
      <c r="W16" s="54">
        <v>75446.220000000671</v>
      </c>
      <c r="X16" s="52">
        <v>12163942</v>
      </c>
      <c r="Y16" s="53">
        <v>-309000</v>
      </c>
      <c r="Z16" s="53">
        <v>11854942</v>
      </c>
      <c r="AA16" s="53">
        <v>11442663.039999999</v>
      </c>
      <c r="AB16" s="53">
        <v>10779853.859999999</v>
      </c>
      <c r="AC16" s="53">
        <v>662809.1799999997</v>
      </c>
      <c r="AD16" s="54">
        <v>412278.96000000089</v>
      </c>
      <c r="AE16" s="53">
        <v>47362879.649999999</v>
      </c>
      <c r="AF16" s="53">
        <v>-444546.96000000089</v>
      </c>
      <c r="AG16" s="53">
        <v>46918332.689999998</v>
      </c>
      <c r="AH16" s="53">
        <v>46157002.689999998</v>
      </c>
      <c r="AI16" s="53">
        <v>44593677.25</v>
      </c>
      <c r="AJ16" s="53">
        <v>1563325.4399999995</v>
      </c>
      <c r="AK16" s="55">
        <v>761330.0000000014</v>
      </c>
      <c r="AM16" s="56">
        <f t="shared" si="0"/>
        <v>1.1344155468782412E-3</v>
      </c>
      <c r="AN16" s="57">
        <f t="shared" si="1"/>
        <v>-6.4193246756852758E-5</v>
      </c>
      <c r="AO16" s="57">
        <f t="shared" si="2"/>
        <v>1.0381004840748825E-3</v>
      </c>
      <c r="AP16" s="57">
        <f t="shared" si="3"/>
        <v>1.0922199870425429E-3</v>
      </c>
      <c r="AQ16" s="57">
        <f t="shared" si="4"/>
        <v>1.1168665258568544E-3</v>
      </c>
      <c r="AR16" s="57">
        <f t="shared" si="5"/>
        <v>2.2911128701700708E-4</v>
      </c>
      <c r="AS16" s="58">
        <f t="shared" si="6"/>
        <v>2.5350237955007628E-4</v>
      </c>
      <c r="AT16" s="59">
        <f t="shared" si="7"/>
        <v>1.1744528451163342E-3</v>
      </c>
      <c r="AU16" s="57">
        <f t="shared" si="7"/>
        <v>4.3555522760797909E-6</v>
      </c>
      <c r="AV16" s="57">
        <f t="shared" si="7"/>
        <v>1.1219534447583358E-3</v>
      </c>
      <c r="AW16" s="57">
        <f t="shared" si="7"/>
        <v>1.1701984922578065E-3</v>
      </c>
      <c r="AX16" s="57">
        <f t="shared" si="7"/>
        <v>1.2002080092197423E-3</v>
      </c>
      <c r="AY16" s="57">
        <f t="shared" si="7"/>
        <v>7.760116287975251E-5</v>
      </c>
      <c r="AZ16" s="58">
        <f t="shared" si="7"/>
        <v>1.8308936632468231E-4</v>
      </c>
      <c r="BA16" s="59">
        <f t="shared" si="7"/>
        <v>1.1413619735793372E-3</v>
      </c>
      <c r="BB16" s="57">
        <f t="shared" si="7"/>
        <v>-1.1728611653228622E-4</v>
      </c>
      <c r="BC16" s="57">
        <f t="shared" si="7"/>
        <v>1.0636238579995396E-3</v>
      </c>
      <c r="BD16" s="57">
        <f t="shared" si="7"/>
        <v>1.0902791888478345E-3</v>
      </c>
      <c r="BE16" s="57">
        <f t="shared" si="7"/>
        <v>1.0648162257149627E-3</v>
      </c>
      <c r="BF16" s="57">
        <f t="shared" si="7"/>
        <v>1.6099805225282501E-3</v>
      </c>
      <c r="BG16" s="58">
        <f t="shared" si="7"/>
        <v>2.2036963960430619E-4</v>
      </c>
      <c r="BH16" s="59">
        <f t="shared" si="7"/>
        <v>1.1031751115795569E-3</v>
      </c>
      <c r="BI16" s="57">
        <f t="shared" si="7"/>
        <v>-1.1659407966713644E-3</v>
      </c>
      <c r="BJ16" s="57">
        <f t="shared" si="8"/>
        <v>1.0499160158465367E-3</v>
      </c>
      <c r="BK16" s="57">
        <f t="shared" si="8"/>
        <v>1.072662534226259E-3</v>
      </c>
      <c r="BL16" s="57">
        <f t="shared" si="8"/>
        <v>1.0477196487832317E-3</v>
      </c>
      <c r="BM16" s="57">
        <f t="shared" si="8"/>
        <v>1.7504045128010426E-3</v>
      </c>
      <c r="BN16" s="58">
        <f t="shared" si="8"/>
        <v>6.6092479342080152E-4</v>
      </c>
      <c r="BO16" s="59">
        <f t="shared" si="9"/>
        <v>-4.9444051133352655E-3</v>
      </c>
      <c r="BP16" s="57">
        <f t="shared" si="10"/>
        <v>1.7421133752521976E-4</v>
      </c>
      <c r="BQ16" s="57">
        <f t="shared" si="11"/>
        <v>-6.7645735843884208E-3</v>
      </c>
      <c r="BR16" s="58">
        <f t="shared" si="12"/>
        <v>-2.5402949142638135E-2</v>
      </c>
      <c r="BS16" s="59">
        <f t="shared" si="13"/>
        <v>0.98424274055771444</v>
      </c>
      <c r="BT16" s="57">
        <f t="shared" si="14"/>
        <v>0.99202417059012615</v>
      </c>
      <c r="BU16" s="57">
        <f t="shared" si="15"/>
        <v>0.99365146277861605</v>
      </c>
      <c r="BV16" s="58">
        <f t="shared" si="16"/>
        <v>0.96522303019280897</v>
      </c>
      <c r="BW16" s="59">
        <f t="shared" si="17"/>
        <v>0.9941762991239782</v>
      </c>
      <c r="BX16" s="57">
        <f t="shared" si="18"/>
        <v>0.99822728053393828</v>
      </c>
      <c r="BY16" s="57">
        <f t="shared" si="19"/>
        <v>0.93102933156807322</v>
      </c>
      <c r="BZ16" s="58">
        <f t="shared" si="20"/>
        <v>0.94207561843925458</v>
      </c>
      <c r="CA16" s="60">
        <f t="shared" si="21"/>
        <v>4.5400089642127268</v>
      </c>
      <c r="CB16" s="61">
        <f t="shared" si="22"/>
        <v>4.7732481545597807</v>
      </c>
      <c r="CC16" s="61">
        <f t="shared" si="23"/>
        <v>4.8679120257597388</v>
      </c>
      <c r="CD16" s="62">
        <f t="shared" si="24"/>
        <v>4.7496405558110615</v>
      </c>
    </row>
    <row r="17" spans="1:82" x14ac:dyDescent="0.25">
      <c r="A17" s="1" t="s">
        <v>25</v>
      </c>
      <c r="B17" t="s">
        <v>26</v>
      </c>
      <c r="C17" s="63">
        <v>11459475.65</v>
      </c>
      <c r="D17" s="64">
        <v>-56660.290000000969</v>
      </c>
      <c r="E17" s="64">
        <v>11402815.359999999</v>
      </c>
      <c r="F17" s="64">
        <v>11223138.24</v>
      </c>
      <c r="G17" s="64">
        <v>11157778.039999999</v>
      </c>
      <c r="H17" s="64">
        <v>65360.200000001118</v>
      </c>
      <c r="I17" s="65">
        <v>179677.11999999918</v>
      </c>
      <c r="J17" s="63">
        <v>11774492</v>
      </c>
      <c r="K17" s="64">
        <v>2051.25</v>
      </c>
      <c r="L17" s="64">
        <v>11776543.25</v>
      </c>
      <c r="M17" s="64">
        <v>11682615.549999999</v>
      </c>
      <c r="N17" s="64">
        <v>11661905.549999999</v>
      </c>
      <c r="O17" s="64">
        <v>20710</v>
      </c>
      <c r="P17" s="65">
        <v>93927.700000000652</v>
      </c>
      <c r="Q17" s="63">
        <v>11964970</v>
      </c>
      <c r="R17" s="64">
        <v>-80937.919999999925</v>
      </c>
      <c r="S17" s="64">
        <v>11884032.08</v>
      </c>
      <c r="T17" s="64">
        <v>11808585.859999999</v>
      </c>
      <c r="U17" s="64">
        <v>10994139.800000001</v>
      </c>
      <c r="V17" s="64">
        <v>814446.05999999866</v>
      </c>
      <c r="W17" s="65">
        <v>75446.220000000671</v>
      </c>
      <c r="X17" s="63">
        <v>12163942</v>
      </c>
      <c r="Y17" s="64">
        <v>-309000</v>
      </c>
      <c r="Z17" s="64">
        <v>11854942</v>
      </c>
      <c r="AA17" s="64">
        <v>11442663.039999999</v>
      </c>
      <c r="AB17" s="64">
        <v>10779853.859999999</v>
      </c>
      <c r="AC17" s="64">
        <v>662809.1799999997</v>
      </c>
      <c r="AD17" s="65">
        <v>412278.96000000089</v>
      </c>
      <c r="AE17" s="64">
        <v>47362879.649999999</v>
      </c>
      <c r="AF17" s="64">
        <v>-444546.96000000089</v>
      </c>
      <c r="AG17" s="64">
        <v>46918332.689999998</v>
      </c>
      <c r="AH17" s="64">
        <v>46157002.689999998</v>
      </c>
      <c r="AI17" s="64">
        <v>44593677.25</v>
      </c>
      <c r="AJ17" s="64">
        <v>1563325.4399999995</v>
      </c>
      <c r="AK17" s="66">
        <v>761330.0000000014</v>
      </c>
      <c r="AM17" s="67">
        <f t="shared" si="0"/>
        <v>1.1344155468782412E-3</v>
      </c>
      <c r="AN17" s="68">
        <f t="shared" si="1"/>
        <v>-6.4193246756852758E-5</v>
      </c>
      <c r="AO17" s="68">
        <f t="shared" si="2"/>
        <v>1.0381004840748825E-3</v>
      </c>
      <c r="AP17" s="68">
        <f t="shared" si="3"/>
        <v>1.0922199870425429E-3</v>
      </c>
      <c r="AQ17" s="68">
        <f t="shared" si="4"/>
        <v>1.1168665258568544E-3</v>
      </c>
      <c r="AR17" s="68">
        <f t="shared" si="5"/>
        <v>2.2911128701700708E-4</v>
      </c>
      <c r="AS17" s="69">
        <f t="shared" si="6"/>
        <v>2.5350237955007628E-4</v>
      </c>
      <c r="AT17" s="70">
        <f t="shared" si="7"/>
        <v>1.1744528451163342E-3</v>
      </c>
      <c r="AU17" s="68">
        <f t="shared" si="7"/>
        <v>4.3555522760797909E-6</v>
      </c>
      <c r="AV17" s="68">
        <f t="shared" si="7"/>
        <v>1.1219534447583358E-3</v>
      </c>
      <c r="AW17" s="68">
        <f t="shared" si="7"/>
        <v>1.1701984922578065E-3</v>
      </c>
      <c r="AX17" s="68">
        <f t="shared" si="7"/>
        <v>1.2002080092197423E-3</v>
      </c>
      <c r="AY17" s="68">
        <f t="shared" si="7"/>
        <v>7.760116287975251E-5</v>
      </c>
      <c r="AZ17" s="69">
        <f t="shared" si="7"/>
        <v>1.8308936632468231E-4</v>
      </c>
      <c r="BA17" s="70">
        <f t="shared" si="7"/>
        <v>1.1413619735793372E-3</v>
      </c>
      <c r="BB17" s="68">
        <f t="shared" si="7"/>
        <v>-1.1728611653228622E-4</v>
      </c>
      <c r="BC17" s="68">
        <f t="shared" si="7"/>
        <v>1.0636238579995396E-3</v>
      </c>
      <c r="BD17" s="68">
        <f t="shared" si="7"/>
        <v>1.0902791888478345E-3</v>
      </c>
      <c r="BE17" s="68">
        <f t="shared" si="7"/>
        <v>1.0648162257149627E-3</v>
      </c>
      <c r="BF17" s="68">
        <f t="shared" si="7"/>
        <v>1.6099805225282501E-3</v>
      </c>
      <c r="BG17" s="69">
        <f t="shared" si="7"/>
        <v>2.2036963960430619E-4</v>
      </c>
      <c r="BH17" s="70">
        <f t="shared" si="7"/>
        <v>1.1031751115795569E-3</v>
      </c>
      <c r="BI17" s="68">
        <f t="shared" si="7"/>
        <v>-1.1659407966713644E-3</v>
      </c>
      <c r="BJ17" s="68">
        <f t="shared" si="8"/>
        <v>1.0499160158465367E-3</v>
      </c>
      <c r="BK17" s="68">
        <f t="shared" si="8"/>
        <v>1.072662534226259E-3</v>
      </c>
      <c r="BL17" s="68">
        <f t="shared" si="8"/>
        <v>1.0477196487832317E-3</v>
      </c>
      <c r="BM17" s="68">
        <f t="shared" si="8"/>
        <v>1.7504045128010426E-3</v>
      </c>
      <c r="BN17" s="69">
        <f t="shared" si="8"/>
        <v>6.6092479342080152E-4</v>
      </c>
      <c r="BO17" s="70">
        <f t="shared" si="9"/>
        <v>-4.9444051133352655E-3</v>
      </c>
      <c r="BP17" s="68">
        <f t="shared" si="10"/>
        <v>1.7421133752521976E-4</v>
      </c>
      <c r="BQ17" s="68">
        <f t="shared" si="11"/>
        <v>-6.7645735843884208E-3</v>
      </c>
      <c r="BR17" s="69">
        <f t="shared" si="12"/>
        <v>-2.5402949142638135E-2</v>
      </c>
      <c r="BS17" s="70">
        <f t="shared" si="13"/>
        <v>0.98424274055771444</v>
      </c>
      <c r="BT17" s="68">
        <f t="shared" si="14"/>
        <v>0.99202417059012615</v>
      </c>
      <c r="BU17" s="68">
        <f t="shared" si="15"/>
        <v>0.99365146277861605</v>
      </c>
      <c r="BV17" s="69">
        <f t="shared" si="16"/>
        <v>0.96522303019280897</v>
      </c>
      <c r="BW17" s="70">
        <f t="shared" si="17"/>
        <v>0.9941762991239782</v>
      </c>
      <c r="BX17" s="68">
        <f t="shared" si="18"/>
        <v>0.99822728053393828</v>
      </c>
      <c r="BY17" s="68">
        <f t="shared" si="19"/>
        <v>0.93102933156807322</v>
      </c>
      <c r="BZ17" s="69">
        <f t="shared" si="20"/>
        <v>0.94207561843925458</v>
      </c>
      <c r="CA17" s="71">
        <f t="shared" si="21"/>
        <v>4.5400089642127268</v>
      </c>
      <c r="CB17" s="72">
        <f t="shared" si="22"/>
        <v>4.7732481545597807</v>
      </c>
      <c r="CC17" s="72">
        <f t="shared" si="23"/>
        <v>4.8679120257597388</v>
      </c>
      <c r="CD17" s="73">
        <f t="shared" si="24"/>
        <v>4.7496405558110615</v>
      </c>
    </row>
    <row r="18" spans="1:82" s="22" customFormat="1" x14ac:dyDescent="0.25">
      <c r="A18" s="21">
        <v>2</v>
      </c>
      <c r="B18" s="22" t="s">
        <v>27</v>
      </c>
      <c r="C18" s="23">
        <v>1101851223.6700001</v>
      </c>
      <c r="D18" s="24">
        <v>12914519.059999989</v>
      </c>
      <c r="E18" s="24">
        <v>1114765742.73</v>
      </c>
      <c r="F18" s="24">
        <v>1046950960.4300002</v>
      </c>
      <c r="G18" s="24">
        <v>971054084.16999996</v>
      </c>
      <c r="H18" s="24">
        <v>75896876.25999999</v>
      </c>
      <c r="I18" s="25">
        <v>67814782.299999997</v>
      </c>
      <c r="J18" s="23">
        <v>1173938554</v>
      </c>
      <c r="K18" s="24">
        <v>-2629527.7899999726</v>
      </c>
      <c r="L18" s="24">
        <v>1171309026.2100005</v>
      </c>
      <c r="M18" s="24">
        <v>1071405748.23</v>
      </c>
      <c r="N18" s="24">
        <v>1033996694.2299998</v>
      </c>
      <c r="O18" s="24">
        <v>37409053.99999997</v>
      </c>
      <c r="P18" s="25">
        <v>99903277.980000049</v>
      </c>
      <c r="Q18" s="23">
        <v>1265906236.1900001</v>
      </c>
      <c r="R18" s="24">
        <v>14413019.980000008</v>
      </c>
      <c r="S18" s="24">
        <v>1280319256.1700003</v>
      </c>
      <c r="T18" s="24">
        <v>1215855842.7199998</v>
      </c>
      <c r="U18" s="24">
        <v>1135254048.0999994</v>
      </c>
      <c r="V18" s="24">
        <v>80601794.620000035</v>
      </c>
      <c r="W18" s="25">
        <v>64463413.45000001</v>
      </c>
      <c r="X18" s="23">
        <v>1336134756.29</v>
      </c>
      <c r="Y18" s="24">
        <v>-4019623.5199999996</v>
      </c>
      <c r="Z18" s="24">
        <v>1332115132.7700002</v>
      </c>
      <c r="AA18" s="24">
        <v>1159868401.03</v>
      </c>
      <c r="AB18" s="24">
        <v>1104386025.2</v>
      </c>
      <c r="AC18" s="24">
        <v>55482375.830000013</v>
      </c>
      <c r="AD18" s="25">
        <v>172246731.74000001</v>
      </c>
      <c r="AE18" s="24">
        <v>4877830770.1500006</v>
      </c>
      <c r="AF18" s="24">
        <v>20678387.73</v>
      </c>
      <c r="AG18" s="24">
        <v>4898509157.8800001</v>
      </c>
      <c r="AH18" s="24">
        <v>4494080952.4099989</v>
      </c>
      <c r="AI18" s="24">
        <v>4244690851.7000003</v>
      </c>
      <c r="AJ18" s="24">
        <v>249390100.71000007</v>
      </c>
      <c r="AK18" s="26">
        <v>404428205.46999997</v>
      </c>
      <c r="AM18" s="27">
        <f t="shared" si="0"/>
        <v>0.1090762960413518</v>
      </c>
      <c r="AN18" s="31">
        <f t="shared" si="1"/>
        <v>1.4631497804981996E-2</v>
      </c>
      <c r="AO18" s="31">
        <f t="shared" si="2"/>
        <v>0.10148711705160059</v>
      </c>
      <c r="AP18" s="31">
        <f t="shared" si="3"/>
        <v>0.10188779109567778</v>
      </c>
      <c r="AQ18" s="31">
        <f t="shared" si="4"/>
        <v>9.7200159164132049E-2</v>
      </c>
      <c r="AR18" s="31">
        <f t="shared" si="5"/>
        <v>0.2660461718369716</v>
      </c>
      <c r="AS18" s="32">
        <f t="shared" si="6"/>
        <v>9.5678340579593388E-2</v>
      </c>
      <c r="AT18" s="30">
        <f t="shared" si="7"/>
        <v>0.11709511329550824</v>
      </c>
      <c r="AU18" s="31">
        <f t="shared" si="7"/>
        <v>-5.583447044850429E-3</v>
      </c>
      <c r="AV18" s="31">
        <f t="shared" si="7"/>
        <v>0.11159082669125696</v>
      </c>
      <c r="AW18" s="31">
        <f t="shared" si="7"/>
        <v>0.1073182101909613</v>
      </c>
      <c r="AX18" s="31">
        <f t="shared" si="7"/>
        <v>0.10641580902887546</v>
      </c>
      <c r="AY18" s="31">
        <f t="shared" si="7"/>
        <v>0.14017315753894036</v>
      </c>
      <c r="AZ18" s="32">
        <f t="shared" si="7"/>
        <v>0.19473731241280973</v>
      </c>
      <c r="BA18" s="30">
        <f t="shared" si="7"/>
        <v>0.12075728063707716</v>
      </c>
      <c r="BB18" s="31">
        <f t="shared" si="7"/>
        <v>2.088572502180007E-2</v>
      </c>
      <c r="BC18" s="31">
        <f t="shared" si="7"/>
        <v>0.11458889521262858</v>
      </c>
      <c r="BD18" s="31">
        <f t="shared" si="7"/>
        <v>0.11225919324065969</v>
      </c>
      <c r="BE18" s="31">
        <f t="shared" si="7"/>
        <v>0.10995284330707474</v>
      </c>
      <c r="BF18" s="31">
        <f t="shared" si="7"/>
        <v>0.15933199973859849</v>
      </c>
      <c r="BG18" s="32">
        <f t="shared" si="7"/>
        <v>0.18829013818902737</v>
      </c>
      <c r="BH18" s="30">
        <f t="shared" si="7"/>
        <v>0.12117705007599877</v>
      </c>
      <c r="BI18" s="31">
        <f t="shared" si="7"/>
        <v>-1.5167129609151307E-2</v>
      </c>
      <c r="BJ18" s="31">
        <f t="shared" si="8"/>
        <v>0.11797687520080309</v>
      </c>
      <c r="BK18" s="31">
        <f t="shared" si="8"/>
        <v>0.10872883122299813</v>
      </c>
      <c r="BL18" s="31">
        <f t="shared" si="8"/>
        <v>0.10733790582608634</v>
      </c>
      <c r="BM18" s="31">
        <f t="shared" si="8"/>
        <v>0.14652271568380443</v>
      </c>
      <c r="BN18" s="32">
        <f t="shared" si="8"/>
        <v>0.27612889969613652</v>
      </c>
      <c r="BO18" s="30">
        <f t="shared" si="9"/>
        <v>1.1720746669395935E-2</v>
      </c>
      <c r="BP18" s="31">
        <f t="shared" si="10"/>
        <v>-2.2399194413032053E-3</v>
      </c>
      <c r="BQ18" s="31">
        <f t="shared" si="11"/>
        <v>1.1385535174689475E-2</v>
      </c>
      <c r="BR18" s="32">
        <f t="shared" si="12"/>
        <v>-3.0083967961144517E-3</v>
      </c>
      <c r="BS18" s="30">
        <f t="shared" si="13"/>
        <v>0.9391667866165988</v>
      </c>
      <c r="BT18" s="31">
        <f t="shared" si="14"/>
        <v>0.91470800980399081</v>
      </c>
      <c r="BU18" s="31">
        <f t="shared" si="15"/>
        <v>0.94965051635414821</v>
      </c>
      <c r="BV18" s="32">
        <f t="shared" si="16"/>
        <v>0.87069681328382598</v>
      </c>
      <c r="BW18" s="30">
        <f t="shared" si="17"/>
        <v>0.92750675138706773</v>
      </c>
      <c r="BX18" s="31">
        <f t="shared" si="18"/>
        <v>0.96508413916781643</v>
      </c>
      <c r="BY18" s="31">
        <f t="shared" si="19"/>
        <v>0.93370777045436115</v>
      </c>
      <c r="BZ18" s="32">
        <f t="shared" si="20"/>
        <v>0.95216493890106002</v>
      </c>
      <c r="CA18" s="34">
        <f t="shared" si="21"/>
        <v>423.51494241625994</v>
      </c>
      <c r="CB18" s="35">
        <f t="shared" si="22"/>
        <v>437.75175932444245</v>
      </c>
      <c r="CC18" s="35">
        <f t="shared" si="23"/>
        <v>501.21829561452063</v>
      </c>
      <c r="CD18" s="36">
        <f t="shared" si="24"/>
        <v>481.44020126068625</v>
      </c>
    </row>
    <row r="19" spans="1:82" s="38" customFormat="1" x14ac:dyDescent="0.25">
      <c r="A19" s="37">
        <v>21</v>
      </c>
      <c r="B19" s="38" t="s">
        <v>28</v>
      </c>
      <c r="C19" s="39">
        <v>186976350</v>
      </c>
      <c r="D19" s="40">
        <v>7009451.0300000012</v>
      </c>
      <c r="E19" s="40">
        <v>193985801.03</v>
      </c>
      <c r="F19" s="40">
        <v>193942238.34999999</v>
      </c>
      <c r="G19" s="40">
        <v>193942238.34999999</v>
      </c>
      <c r="H19" s="40">
        <v>0</v>
      </c>
      <c r="I19" s="41">
        <v>43562.680000007153</v>
      </c>
      <c r="J19" s="39">
        <v>201093949</v>
      </c>
      <c r="K19" s="40">
        <v>-3855299.6899999976</v>
      </c>
      <c r="L19" s="40">
        <v>197238649.31</v>
      </c>
      <c r="M19" s="40">
        <v>197211543.16999999</v>
      </c>
      <c r="N19" s="40">
        <v>197162674.84999999</v>
      </c>
      <c r="O19" s="40">
        <v>48868.319999992847</v>
      </c>
      <c r="P19" s="41">
        <v>27106.140000015497</v>
      </c>
      <c r="Q19" s="39">
        <v>208584886</v>
      </c>
      <c r="R19" s="40">
        <v>-10766832.25999999</v>
      </c>
      <c r="S19" s="40">
        <v>197818053.74000001</v>
      </c>
      <c r="T19" s="40">
        <v>197775164.72</v>
      </c>
      <c r="U19" s="40">
        <v>197750795.56999999</v>
      </c>
      <c r="V19" s="40">
        <v>24369.15000000596</v>
      </c>
      <c r="W19" s="41">
        <v>42889.020000010729</v>
      </c>
      <c r="X19" s="39">
        <v>211188557</v>
      </c>
      <c r="Y19" s="40">
        <v>-16645085.219999999</v>
      </c>
      <c r="Z19" s="40">
        <v>194543471.78</v>
      </c>
      <c r="AA19" s="40">
        <v>194331506.03</v>
      </c>
      <c r="AB19" s="40">
        <v>194331506.03</v>
      </c>
      <c r="AC19" s="40">
        <v>0</v>
      </c>
      <c r="AD19" s="41">
        <v>211965.75</v>
      </c>
      <c r="AE19" s="40">
        <v>807843742</v>
      </c>
      <c r="AF19" s="40">
        <v>-24257766.139999986</v>
      </c>
      <c r="AG19" s="40">
        <v>783585975.86000001</v>
      </c>
      <c r="AH19" s="40">
        <v>783260452.26999998</v>
      </c>
      <c r="AI19" s="40">
        <v>783187214.79999995</v>
      </c>
      <c r="AJ19" s="40">
        <v>73237.469999998808</v>
      </c>
      <c r="AK19" s="42">
        <v>325523.59000003338</v>
      </c>
      <c r="AM19" s="43">
        <f t="shared" si="0"/>
        <v>1.8509475024587833E-2</v>
      </c>
      <c r="AN19" s="44">
        <f t="shared" si="1"/>
        <v>7.9413539817543843E-3</v>
      </c>
      <c r="AO19" s="44">
        <f t="shared" si="2"/>
        <v>1.7660266135616606E-2</v>
      </c>
      <c r="AP19" s="44">
        <f t="shared" si="3"/>
        <v>1.8874185145708298E-2</v>
      </c>
      <c r="AQ19" s="44">
        <f t="shared" si="4"/>
        <v>1.9413147777840766E-2</v>
      </c>
      <c r="AR19" s="44">
        <f t="shared" si="5"/>
        <v>0</v>
      </c>
      <c r="AS19" s="45">
        <f t="shared" si="6"/>
        <v>6.1461598669771526E-5</v>
      </c>
      <c r="AT19" s="46">
        <f t="shared" si="7"/>
        <v>2.0058220816552341E-2</v>
      </c>
      <c r="AU19" s="44">
        <f t="shared" si="7"/>
        <v>-8.1862080876291057E-3</v>
      </c>
      <c r="AV19" s="44">
        <f t="shared" si="7"/>
        <v>1.8790962452656542E-2</v>
      </c>
      <c r="AW19" s="44">
        <f t="shared" si="7"/>
        <v>1.9753851308868014E-2</v>
      </c>
      <c r="AX19" s="44">
        <f t="shared" si="7"/>
        <v>2.0291385525254734E-2</v>
      </c>
      <c r="AY19" s="44">
        <f t="shared" si="7"/>
        <v>1.8311146595747523E-4</v>
      </c>
      <c r="AZ19" s="45">
        <f t="shared" si="7"/>
        <v>5.2836873426166367E-5</v>
      </c>
      <c r="BA19" s="46">
        <f t="shared" si="7"/>
        <v>1.9897321693558869E-2</v>
      </c>
      <c r="BB19" s="44">
        <f t="shared" si="7"/>
        <v>-1.5602080497373032E-2</v>
      </c>
      <c r="BC19" s="44">
        <f t="shared" si="7"/>
        <v>1.7704765527770186E-2</v>
      </c>
      <c r="BD19" s="44">
        <f t="shared" si="7"/>
        <v>1.8260454615110742E-2</v>
      </c>
      <c r="BE19" s="44">
        <f t="shared" si="7"/>
        <v>1.9152772258815422E-2</v>
      </c>
      <c r="BF19" s="44">
        <f t="shared" si="7"/>
        <v>4.8172443550870599E-5</v>
      </c>
      <c r="BG19" s="45">
        <f t="shared" si="7"/>
        <v>1.2527384248520551E-4</v>
      </c>
      <c r="BH19" s="46">
        <f t="shared" si="7"/>
        <v>1.9153162678085821E-2</v>
      </c>
      <c r="BI19" s="44">
        <f t="shared" si="7"/>
        <v>-6.2806420459772014E-2</v>
      </c>
      <c r="BJ19" s="44">
        <f t="shared" si="8"/>
        <v>1.7229464876353739E-2</v>
      </c>
      <c r="BK19" s="44">
        <f t="shared" si="8"/>
        <v>1.8217099027513211E-2</v>
      </c>
      <c r="BL19" s="44">
        <f t="shared" si="8"/>
        <v>1.8887541509330634E-2</v>
      </c>
      <c r="BM19" s="44">
        <f t="shared" si="8"/>
        <v>0</v>
      </c>
      <c r="BN19" s="45">
        <f t="shared" si="8"/>
        <v>3.3980249569620278E-4</v>
      </c>
      <c r="BO19" s="46">
        <f t="shared" si="9"/>
        <v>3.7488436532213842E-2</v>
      </c>
      <c r="BP19" s="44">
        <f t="shared" si="10"/>
        <v>-1.9171634498062383E-2</v>
      </c>
      <c r="BQ19" s="44">
        <f t="shared" si="11"/>
        <v>-5.1618467984300601E-2</v>
      </c>
      <c r="BR19" s="45">
        <f t="shared" si="12"/>
        <v>-7.8816226865928152E-2</v>
      </c>
      <c r="BS19" s="46">
        <f t="shared" si="13"/>
        <v>0.99977543366695554</v>
      </c>
      <c r="BT19" s="44">
        <f t="shared" si="14"/>
        <v>0.99986257186360361</v>
      </c>
      <c r="BU19" s="44">
        <f t="shared" si="15"/>
        <v>0.99978318955631629</v>
      </c>
      <c r="BV19" s="45">
        <f t="shared" si="16"/>
        <v>0.99891044532072659</v>
      </c>
      <c r="BW19" s="46">
        <f t="shared" si="17"/>
        <v>1</v>
      </c>
      <c r="BX19" s="44">
        <f t="shared" si="18"/>
        <v>0.99975220355150374</v>
      </c>
      <c r="BY19" s="44">
        <f t="shared" si="19"/>
        <v>0.99987678356868259</v>
      </c>
      <c r="BZ19" s="45">
        <f t="shared" si="20"/>
        <v>1</v>
      </c>
      <c r="CA19" s="47">
        <f t="shared" si="21"/>
        <v>78.453947712264949</v>
      </c>
      <c r="CB19" s="48">
        <f t="shared" si="22"/>
        <v>80.576103053745442</v>
      </c>
      <c r="CC19" s="48">
        <f t="shared" si="23"/>
        <v>81.529838894451771</v>
      </c>
      <c r="CD19" s="49">
        <f t="shared" si="24"/>
        <v>80.663460864432636</v>
      </c>
    </row>
    <row r="20" spans="1:82" s="51" customFormat="1" x14ac:dyDescent="0.25">
      <c r="A20" s="50" t="s">
        <v>29</v>
      </c>
      <c r="B20" s="51" t="s">
        <v>28</v>
      </c>
      <c r="C20" s="52">
        <v>186976350</v>
      </c>
      <c r="D20" s="53">
        <v>7009451.0300000012</v>
      </c>
      <c r="E20" s="53">
        <v>193985801.03</v>
      </c>
      <c r="F20" s="53">
        <v>193942238.34999999</v>
      </c>
      <c r="G20" s="53">
        <v>193942238.34999999</v>
      </c>
      <c r="H20" s="53">
        <v>0</v>
      </c>
      <c r="I20" s="54">
        <v>43562.680000007153</v>
      </c>
      <c r="J20" s="52">
        <v>201093949</v>
      </c>
      <c r="K20" s="53">
        <v>-3855299.6899999976</v>
      </c>
      <c r="L20" s="53">
        <v>197238649.31</v>
      </c>
      <c r="M20" s="53">
        <v>197211543.16999999</v>
      </c>
      <c r="N20" s="53">
        <v>197162674.84999999</v>
      </c>
      <c r="O20" s="53">
        <v>48868.319999992847</v>
      </c>
      <c r="P20" s="54">
        <v>27106.140000015497</v>
      </c>
      <c r="Q20" s="52">
        <v>208584886</v>
      </c>
      <c r="R20" s="53">
        <v>-10766832.25999999</v>
      </c>
      <c r="S20" s="53">
        <v>197818053.74000001</v>
      </c>
      <c r="T20" s="53">
        <v>197775164.72</v>
      </c>
      <c r="U20" s="53">
        <v>197750795.56999999</v>
      </c>
      <c r="V20" s="53">
        <v>24369.15000000596</v>
      </c>
      <c r="W20" s="54">
        <v>42889.020000010729</v>
      </c>
      <c r="X20" s="52">
        <v>211188557</v>
      </c>
      <c r="Y20" s="53">
        <v>-16645085.219999999</v>
      </c>
      <c r="Z20" s="53">
        <v>194543471.78</v>
      </c>
      <c r="AA20" s="53">
        <v>194331506.03</v>
      </c>
      <c r="AB20" s="53">
        <v>194331506.03</v>
      </c>
      <c r="AC20" s="53">
        <v>0</v>
      </c>
      <c r="AD20" s="54">
        <v>211965.75</v>
      </c>
      <c r="AE20" s="53">
        <v>807843742</v>
      </c>
      <c r="AF20" s="53">
        <v>-24257766.139999986</v>
      </c>
      <c r="AG20" s="53">
        <v>783585975.86000001</v>
      </c>
      <c r="AH20" s="53">
        <v>783260452.26999998</v>
      </c>
      <c r="AI20" s="53">
        <v>783187214.79999995</v>
      </c>
      <c r="AJ20" s="53">
        <v>73237.469999998808</v>
      </c>
      <c r="AK20" s="55">
        <v>325523.59000003338</v>
      </c>
      <c r="AM20" s="56">
        <f t="shared" si="0"/>
        <v>1.8509475024587833E-2</v>
      </c>
      <c r="AN20" s="57">
        <f t="shared" si="1"/>
        <v>7.9413539817543843E-3</v>
      </c>
      <c r="AO20" s="57">
        <f t="shared" si="2"/>
        <v>1.7660266135616606E-2</v>
      </c>
      <c r="AP20" s="57">
        <f t="shared" si="3"/>
        <v>1.8874185145708298E-2</v>
      </c>
      <c r="AQ20" s="57">
        <f t="shared" si="4"/>
        <v>1.9413147777840766E-2</v>
      </c>
      <c r="AR20" s="57">
        <f t="shared" si="5"/>
        <v>0</v>
      </c>
      <c r="AS20" s="58">
        <f t="shared" si="6"/>
        <v>6.1461598669771526E-5</v>
      </c>
      <c r="AT20" s="59">
        <f t="shared" si="7"/>
        <v>2.0058220816552341E-2</v>
      </c>
      <c r="AU20" s="57">
        <f t="shared" si="7"/>
        <v>-8.1862080876291057E-3</v>
      </c>
      <c r="AV20" s="57">
        <f t="shared" si="7"/>
        <v>1.8790962452656542E-2</v>
      </c>
      <c r="AW20" s="57">
        <f t="shared" si="7"/>
        <v>1.9753851308868014E-2</v>
      </c>
      <c r="AX20" s="57">
        <f t="shared" si="7"/>
        <v>2.0291385525254734E-2</v>
      </c>
      <c r="AY20" s="57">
        <f t="shared" si="7"/>
        <v>1.8311146595747523E-4</v>
      </c>
      <c r="AZ20" s="58">
        <f t="shared" si="7"/>
        <v>5.2836873426166367E-5</v>
      </c>
      <c r="BA20" s="59">
        <f t="shared" si="7"/>
        <v>1.9897321693558869E-2</v>
      </c>
      <c r="BB20" s="57">
        <f t="shared" si="7"/>
        <v>-1.5602080497373032E-2</v>
      </c>
      <c r="BC20" s="57">
        <f t="shared" si="7"/>
        <v>1.7704765527770186E-2</v>
      </c>
      <c r="BD20" s="57">
        <f t="shared" si="7"/>
        <v>1.8260454615110742E-2</v>
      </c>
      <c r="BE20" s="57">
        <f t="shared" si="7"/>
        <v>1.9152772258815422E-2</v>
      </c>
      <c r="BF20" s="57">
        <f t="shared" si="7"/>
        <v>4.8172443550870599E-5</v>
      </c>
      <c r="BG20" s="58">
        <f t="shared" si="7"/>
        <v>1.2527384248520551E-4</v>
      </c>
      <c r="BH20" s="59">
        <f t="shared" si="7"/>
        <v>1.9153162678085821E-2</v>
      </c>
      <c r="BI20" s="57">
        <f t="shared" si="7"/>
        <v>-6.2806420459772014E-2</v>
      </c>
      <c r="BJ20" s="57">
        <f t="shared" si="8"/>
        <v>1.7229464876353739E-2</v>
      </c>
      <c r="BK20" s="57">
        <f t="shared" si="8"/>
        <v>1.8217099027513211E-2</v>
      </c>
      <c r="BL20" s="57">
        <f t="shared" si="8"/>
        <v>1.8887541509330634E-2</v>
      </c>
      <c r="BM20" s="57">
        <f t="shared" si="8"/>
        <v>0</v>
      </c>
      <c r="BN20" s="58">
        <f t="shared" si="8"/>
        <v>3.3980249569620278E-4</v>
      </c>
      <c r="BO20" s="59">
        <f t="shared" si="9"/>
        <v>3.7488436532213842E-2</v>
      </c>
      <c r="BP20" s="57">
        <f t="shared" si="10"/>
        <v>-1.9171634498062383E-2</v>
      </c>
      <c r="BQ20" s="57">
        <f t="shared" si="11"/>
        <v>-5.1618467984300601E-2</v>
      </c>
      <c r="BR20" s="58">
        <f t="shared" si="12"/>
        <v>-7.8816226865928152E-2</v>
      </c>
      <c r="BS20" s="59">
        <f t="shared" si="13"/>
        <v>0.99977543366695554</v>
      </c>
      <c r="BT20" s="57">
        <f t="shared" si="14"/>
        <v>0.99986257186360361</v>
      </c>
      <c r="BU20" s="57">
        <f t="shared" si="15"/>
        <v>0.99978318955631629</v>
      </c>
      <c r="BV20" s="58">
        <f t="shared" si="16"/>
        <v>0.99891044532072659</v>
      </c>
      <c r="BW20" s="59">
        <f t="shared" si="17"/>
        <v>1</v>
      </c>
      <c r="BX20" s="57">
        <f t="shared" si="18"/>
        <v>0.99975220355150374</v>
      </c>
      <c r="BY20" s="57">
        <f t="shared" si="19"/>
        <v>0.99987678356868259</v>
      </c>
      <c r="BZ20" s="58">
        <f t="shared" si="20"/>
        <v>1</v>
      </c>
      <c r="CA20" s="60">
        <f t="shared" si="21"/>
        <v>78.453947712264949</v>
      </c>
      <c r="CB20" s="61">
        <f t="shared" si="22"/>
        <v>80.576103053745442</v>
      </c>
      <c r="CC20" s="61">
        <f t="shared" si="23"/>
        <v>81.529838894451771</v>
      </c>
      <c r="CD20" s="62">
        <f t="shared" si="24"/>
        <v>80.663460864432636</v>
      </c>
    </row>
    <row r="21" spans="1:82" x14ac:dyDescent="0.25">
      <c r="A21" s="1" t="s">
        <v>30</v>
      </c>
      <c r="B21" t="s">
        <v>28</v>
      </c>
      <c r="C21" s="63">
        <v>186976350</v>
      </c>
      <c r="D21" s="64">
        <v>7009451.0300000012</v>
      </c>
      <c r="E21" s="64">
        <v>193985801.03</v>
      </c>
      <c r="F21" s="64">
        <v>193942238.34999999</v>
      </c>
      <c r="G21" s="64">
        <v>193942238.34999999</v>
      </c>
      <c r="H21" s="64">
        <v>0</v>
      </c>
      <c r="I21" s="65">
        <v>43562.680000007153</v>
      </c>
      <c r="J21" s="63">
        <v>201093949</v>
      </c>
      <c r="K21" s="64">
        <v>-3855299.6899999976</v>
      </c>
      <c r="L21" s="64">
        <v>197238649.31</v>
      </c>
      <c r="M21" s="64">
        <v>197211543.16999999</v>
      </c>
      <c r="N21" s="64">
        <v>197162674.84999999</v>
      </c>
      <c r="O21" s="64">
        <v>48868.319999992847</v>
      </c>
      <c r="P21" s="65">
        <v>27106.140000015497</v>
      </c>
      <c r="Q21" s="63">
        <v>208584886</v>
      </c>
      <c r="R21" s="64">
        <v>-10766832.25999999</v>
      </c>
      <c r="S21" s="64">
        <v>197818053.74000001</v>
      </c>
      <c r="T21" s="64">
        <v>197775164.72</v>
      </c>
      <c r="U21" s="64">
        <v>197750795.56999999</v>
      </c>
      <c r="V21" s="64">
        <v>24369.15000000596</v>
      </c>
      <c r="W21" s="65">
        <v>42889.020000010729</v>
      </c>
      <c r="X21" s="63">
        <v>211188557</v>
      </c>
      <c r="Y21" s="64">
        <v>-16645085.219999999</v>
      </c>
      <c r="Z21" s="64">
        <v>194543471.78</v>
      </c>
      <c r="AA21" s="64">
        <v>194331506.03</v>
      </c>
      <c r="AB21" s="64">
        <v>194331506.03</v>
      </c>
      <c r="AC21" s="64">
        <v>0</v>
      </c>
      <c r="AD21" s="65">
        <v>211965.75</v>
      </c>
      <c r="AE21" s="64">
        <v>807843742</v>
      </c>
      <c r="AF21" s="64">
        <v>-24257766.139999986</v>
      </c>
      <c r="AG21" s="64">
        <v>783585975.86000001</v>
      </c>
      <c r="AH21" s="64">
        <v>783260452.26999998</v>
      </c>
      <c r="AI21" s="64">
        <v>783187214.79999995</v>
      </c>
      <c r="AJ21" s="64">
        <v>73237.469999998808</v>
      </c>
      <c r="AK21" s="66">
        <v>325523.59000003338</v>
      </c>
      <c r="AM21" s="67">
        <f t="shared" si="0"/>
        <v>1.8509475024587833E-2</v>
      </c>
      <c r="AN21" s="68">
        <f t="shared" si="1"/>
        <v>7.9413539817543843E-3</v>
      </c>
      <c r="AO21" s="68">
        <f t="shared" si="2"/>
        <v>1.7660266135616606E-2</v>
      </c>
      <c r="AP21" s="68">
        <f t="shared" si="3"/>
        <v>1.8874185145708298E-2</v>
      </c>
      <c r="AQ21" s="68">
        <f t="shared" si="4"/>
        <v>1.9413147777840766E-2</v>
      </c>
      <c r="AR21" s="68">
        <f t="shared" si="5"/>
        <v>0</v>
      </c>
      <c r="AS21" s="69">
        <f t="shared" si="6"/>
        <v>6.1461598669771526E-5</v>
      </c>
      <c r="AT21" s="70">
        <f t="shared" si="7"/>
        <v>2.0058220816552341E-2</v>
      </c>
      <c r="AU21" s="68">
        <f t="shared" si="7"/>
        <v>-8.1862080876291057E-3</v>
      </c>
      <c r="AV21" s="68">
        <f t="shared" si="7"/>
        <v>1.8790962452656542E-2</v>
      </c>
      <c r="AW21" s="68">
        <f t="shared" si="7"/>
        <v>1.9753851308868014E-2</v>
      </c>
      <c r="AX21" s="68">
        <f t="shared" si="7"/>
        <v>2.0291385525254734E-2</v>
      </c>
      <c r="AY21" s="68">
        <f t="shared" si="7"/>
        <v>1.8311146595747523E-4</v>
      </c>
      <c r="AZ21" s="69">
        <f t="shared" si="7"/>
        <v>5.2836873426166367E-5</v>
      </c>
      <c r="BA21" s="70">
        <f t="shared" si="7"/>
        <v>1.9897321693558869E-2</v>
      </c>
      <c r="BB21" s="68">
        <f t="shared" si="7"/>
        <v>-1.5602080497373032E-2</v>
      </c>
      <c r="BC21" s="68">
        <f t="shared" si="7"/>
        <v>1.7704765527770186E-2</v>
      </c>
      <c r="BD21" s="68">
        <f t="shared" si="7"/>
        <v>1.8260454615110742E-2</v>
      </c>
      <c r="BE21" s="68">
        <f t="shared" si="7"/>
        <v>1.9152772258815422E-2</v>
      </c>
      <c r="BF21" s="68">
        <f t="shared" si="7"/>
        <v>4.8172443550870599E-5</v>
      </c>
      <c r="BG21" s="69">
        <f t="shared" si="7"/>
        <v>1.2527384248520551E-4</v>
      </c>
      <c r="BH21" s="70">
        <f t="shared" si="7"/>
        <v>1.9153162678085821E-2</v>
      </c>
      <c r="BI21" s="68">
        <f t="shared" si="7"/>
        <v>-6.2806420459772014E-2</v>
      </c>
      <c r="BJ21" s="68">
        <f t="shared" si="8"/>
        <v>1.7229464876353739E-2</v>
      </c>
      <c r="BK21" s="68">
        <f t="shared" si="8"/>
        <v>1.8217099027513211E-2</v>
      </c>
      <c r="BL21" s="68">
        <f t="shared" si="8"/>
        <v>1.8887541509330634E-2</v>
      </c>
      <c r="BM21" s="68">
        <f t="shared" si="8"/>
        <v>0</v>
      </c>
      <c r="BN21" s="69">
        <f t="shared" si="8"/>
        <v>3.3980249569620278E-4</v>
      </c>
      <c r="BO21" s="70">
        <f t="shared" si="9"/>
        <v>3.7488436532213842E-2</v>
      </c>
      <c r="BP21" s="68">
        <f t="shared" si="10"/>
        <v>-1.9171634498062383E-2</v>
      </c>
      <c r="BQ21" s="68">
        <f t="shared" si="11"/>
        <v>-5.1618467984300601E-2</v>
      </c>
      <c r="BR21" s="69">
        <f t="shared" si="12"/>
        <v>-7.8816226865928152E-2</v>
      </c>
      <c r="BS21" s="70">
        <f t="shared" si="13"/>
        <v>0.99977543366695554</v>
      </c>
      <c r="BT21" s="68">
        <f t="shared" si="14"/>
        <v>0.99986257186360361</v>
      </c>
      <c r="BU21" s="68">
        <f t="shared" si="15"/>
        <v>0.99978318955631629</v>
      </c>
      <c r="BV21" s="69">
        <f t="shared" si="16"/>
        <v>0.99891044532072659</v>
      </c>
      <c r="BW21" s="70">
        <f t="shared" si="17"/>
        <v>1</v>
      </c>
      <c r="BX21" s="68">
        <f t="shared" si="18"/>
        <v>0.99975220355150374</v>
      </c>
      <c r="BY21" s="68">
        <f t="shared" si="19"/>
        <v>0.99987678356868259</v>
      </c>
      <c r="BZ21" s="69">
        <f t="shared" si="20"/>
        <v>1</v>
      </c>
      <c r="CA21" s="71">
        <f t="shared" si="21"/>
        <v>78.453947712264949</v>
      </c>
      <c r="CB21" s="72">
        <f t="shared" si="22"/>
        <v>80.576103053745442</v>
      </c>
      <c r="CC21" s="72">
        <f t="shared" si="23"/>
        <v>81.529838894451771</v>
      </c>
      <c r="CD21" s="73">
        <f t="shared" si="24"/>
        <v>80.663460864432636</v>
      </c>
    </row>
    <row r="22" spans="1:82" s="38" customFormat="1" x14ac:dyDescent="0.25">
      <c r="A22" s="37">
        <v>23</v>
      </c>
      <c r="B22" s="38" t="s">
        <v>31</v>
      </c>
      <c r="C22" s="39">
        <v>646213584.49000001</v>
      </c>
      <c r="D22" s="40">
        <v>15549892.619999982</v>
      </c>
      <c r="E22" s="40">
        <v>661763477.11000013</v>
      </c>
      <c r="F22" s="40">
        <v>626956255.62000012</v>
      </c>
      <c r="G22" s="40">
        <v>606293214.53999996</v>
      </c>
      <c r="H22" s="40">
        <v>20663041.080000009</v>
      </c>
      <c r="I22" s="41">
        <v>34807221.489999995</v>
      </c>
      <c r="J22" s="39">
        <v>669401244</v>
      </c>
      <c r="K22" s="40">
        <v>19382153.62000002</v>
      </c>
      <c r="L22" s="40">
        <v>688783397.62000012</v>
      </c>
      <c r="M22" s="40">
        <v>674197567.30999994</v>
      </c>
      <c r="N22" s="40">
        <v>649584851.38999999</v>
      </c>
      <c r="O22" s="40">
        <v>24612715.919999979</v>
      </c>
      <c r="P22" s="41">
        <v>14585830.310000014</v>
      </c>
      <c r="Q22" s="39">
        <v>714056341.13999999</v>
      </c>
      <c r="R22" s="40">
        <v>23195818.359999999</v>
      </c>
      <c r="S22" s="40">
        <v>737252159.5</v>
      </c>
      <c r="T22" s="40">
        <v>725684511.42000008</v>
      </c>
      <c r="U22" s="40">
        <v>703196187.13999987</v>
      </c>
      <c r="V22" s="40">
        <v>22488324.280000031</v>
      </c>
      <c r="W22" s="41">
        <v>11567648.079999989</v>
      </c>
      <c r="X22" s="39">
        <v>758308374.75</v>
      </c>
      <c r="Y22" s="40">
        <v>27287741.630000014</v>
      </c>
      <c r="Z22" s="40">
        <v>785596116.38000011</v>
      </c>
      <c r="AA22" s="40">
        <v>722678240.34000015</v>
      </c>
      <c r="AB22" s="40">
        <v>716399709.50000012</v>
      </c>
      <c r="AC22" s="40">
        <v>6278530.840000011</v>
      </c>
      <c r="AD22" s="41">
        <v>62917876.040000007</v>
      </c>
      <c r="AE22" s="40">
        <v>2787979544.3800001</v>
      </c>
      <c r="AF22" s="40">
        <v>85415606.230000004</v>
      </c>
      <c r="AG22" s="40">
        <v>2873395150.6100001</v>
      </c>
      <c r="AH22" s="40">
        <v>2749516574.6900001</v>
      </c>
      <c r="AI22" s="40">
        <v>2675473962.5699997</v>
      </c>
      <c r="AJ22" s="40">
        <v>74042612.120000049</v>
      </c>
      <c r="AK22" s="42">
        <v>123878575.92</v>
      </c>
      <c r="AM22" s="43">
        <f t="shared" si="0"/>
        <v>6.3971054107468853E-2</v>
      </c>
      <c r="AN22" s="44">
        <f t="shared" si="1"/>
        <v>1.7617242940306262E-2</v>
      </c>
      <c r="AO22" s="44">
        <f t="shared" si="2"/>
        <v>6.0246260615673834E-2</v>
      </c>
      <c r="AP22" s="44">
        <f t="shared" si="3"/>
        <v>6.1014498685308699E-2</v>
      </c>
      <c r="AQ22" s="44">
        <f t="shared" si="4"/>
        <v>6.068848060486013E-2</v>
      </c>
      <c r="AR22" s="44">
        <f t="shared" si="5"/>
        <v>7.2431478721362685E-2</v>
      </c>
      <c r="AS22" s="45">
        <f t="shared" si="6"/>
        <v>4.9108720538494771E-2</v>
      </c>
      <c r="AT22" s="46">
        <f t="shared" si="7"/>
        <v>6.6769776185691368E-2</v>
      </c>
      <c r="AU22" s="44">
        <f t="shared" si="7"/>
        <v>4.1155384918912491E-2</v>
      </c>
      <c r="AV22" s="44">
        <f t="shared" si="7"/>
        <v>6.5620521170514923E-2</v>
      </c>
      <c r="AW22" s="44">
        <f t="shared" si="7"/>
        <v>6.7531536356175217E-2</v>
      </c>
      <c r="AX22" s="44">
        <f t="shared" si="7"/>
        <v>6.6853306088222791E-2</v>
      </c>
      <c r="AY22" s="44">
        <f t="shared" si="7"/>
        <v>9.2224788846981945E-2</v>
      </c>
      <c r="AZ22" s="45">
        <f t="shared" si="7"/>
        <v>2.8431553511660865E-2</v>
      </c>
      <c r="BA22" s="46">
        <f t="shared" si="7"/>
        <v>6.8115235957164191E-2</v>
      </c>
      <c r="BB22" s="44">
        <f t="shared" si="7"/>
        <v>3.3612767108824972E-2</v>
      </c>
      <c r="BC22" s="44">
        <f t="shared" si="7"/>
        <v>6.5984253570433124E-2</v>
      </c>
      <c r="BD22" s="44">
        <f t="shared" si="7"/>
        <v>6.7001987354854603E-2</v>
      </c>
      <c r="BE22" s="44">
        <f t="shared" si="7"/>
        <v>6.8106711716324278E-2</v>
      </c>
      <c r="BF22" s="44">
        <f t="shared" si="7"/>
        <v>4.4454465253474545E-2</v>
      </c>
      <c r="BG22" s="45">
        <f t="shared" si="7"/>
        <v>3.3787755549039032E-2</v>
      </c>
      <c r="BH22" s="46">
        <f t="shared" si="7"/>
        <v>6.8772682895606022E-2</v>
      </c>
      <c r="BI22" s="44">
        <f t="shared" ref="AW22:BL37" si="25">Y22/Y$203</f>
        <v>0.10296404924092095</v>
      </c>
      <c r="BJ22" s="44">
        <f t="shared" si="25"/>
        <v>6.9575198644936595E-2</v>
      </c>
      <c r="BK22" s="44">
        <f t="shared" si="25"/>
        <v>6.7745582475290486E-2</v>
      </c>
      <c r="BL22" s="44">
        <f t="shared" si="25"/>
        <v>6.9628592536944589E-2</v>
      </c>
      <c r="BM22" s="44">
        <f t="shared" si="8"/>
        <v>1.6580893940087771E-2</v>
      </c>
      <c r="BN22" s="45">
        <f t="shared" si="8"/>
        <v>0.10086370700123168</v>
      </c>
      <c r="BO22" s="46">
        <f t="shared" si="9"/>
        <v>2.4063085322281109E-2</v>
      </c>
      <c r="BP22" s="44">
        <f t="shared" si="10"/>
        <v>2.8954463102252644E-2</v>
      </c>
      <c r="BQ22" s="44">
        <f t="shared" si="11"/>
        <v>3.2484577229532872E-2</v>
      </c>
      <c r="BR22" s="45">
        <f t="shared" si="12"/>
        <v>3.5985019470471058E-2</v>
      </c>
      <c r="BS22" s="46">
        <f t="shared" si="13"/>
        <v>0.94740232319558149</v>
      </c>
      <c r="BT22" s="44">
        <f t="shared" si="14"/>
        <v>0.97882377775016127</v>
      </c>
      <c r="BU22" s="44">
        <f t="shared" si="15"/>
        <v>0.98430978067552211</v>
      </c>
      <c r="BV22" s="45">
        <f t="shared" si="16"/>
        <v>0.91991065799825567</v>
      </c>
      <c r="BW22" s="46">
        <f t="shared" si="17"/>
        <v>0.9670422921937889</v>
      </c>
      <c r="BX22" s="44">
        <f t="shared" si="18"/>
        <v>0.9634933184078327</v>
      </c>
      <c r="BY22" s="44">
        <f t="shared" si="19"/>
        <v>0.96901088017436721</v>
      </c>
      <c r="BZ22" s="45">
        <f t="shared" si="20"/>
        <v>0.991312135208269</v>
      </c>
      <c r="CA22" s="47">
        <f t="shared" si="21"/>
        <v>253.617745751303</v>
      </c>
      <c r="CB22" s="48">
        <f t="shared" si="22"/>
        <v>275.46162759512794</v>
      </c>
      <c r="CC22" s="48">
        <f t="shared" si="23"/>
        <v>299.15253205848296</v>
      </c>
      <c r="CD22" s="49">
        <f t="shared" si="24"/>
        <v>299.97054594041759</v>
      </c>
    </row>
    <row r="23" spans="1:82" s="51" customFormat="1" x14ac:dyDescent="0.25">
      <c r="A23" s="50" t="s">
        <v>32</v>
      </c>
      <c r="B23" s="51" t="s">
        <v>33</v>
      </c>
      <c r="C23" s="52">
        <v>5827354</v>
      </c>
      <c r="D23" s="53">
        <v>-925097</v>
      </c>
      <c r="E23" s="53">
        <v>4902257</v>
      </c>
      <c r="F23" s="53">
        <v>4685349.58</v>
      </c>
      <c r="G23" s="53">
        <v>4593884.96</v>
      </c>
      <c r="H23" s="53">
        <v>91464.620000000112</v>
      </c>
      <c r="I23" s="54">
        <v>216907.41999999993</v>
      </c>
      <c r="J23" s="52">
        <v>5461705</v>
      </c>
      <c r="K23" s="53">
        <v>-843446</v>
      </c>
      <c r="L23" s="53">
        <v>4618259</v>
      </c>
      <c r="M23" s="53">
        <v>4406178.5900000334</v>
      </c>
      <c r="N23" s="53">
        <v>4308522.8100000024</v>
      </c>
      <c r="O23" s="53">
        <v>97655.779999999329</v>
      </c>
      <c r="P23" s="54">
        <v>212080.41000000015</v>
      </c>
      <c r="Q23" s="52">
        <v>5287374</v>
      </c>
      <c r="R23" s="53">
        <v>-702131</v>
      </c>
      <c r="S23" s="53">
        <v>4585243</v>
      </c>
      <c r="T23" s="53">
        <v>4208111.1399999997</v>
      </c>
      <c r="U23" s="53">
        <v>4076855.59</v>
      </c>
      <c r="V23" s="53">
        <v>131255.54999999981</v>
      </c>
      <c r="W23" s="54">
        <v>377131.86000000034</v>
      </c>
      <c r="X23" s="52">
        <v>5159194</v>
      </c>
      <c r="Y23" s="53">
        <v>-344075</v>
      </c>
      <c r="Z23" s="53">
        <v>4815119</v>
      </c>
      <c r="AA23" s="53">
        <v>4032457.65</v>
      </c>
      <c r="AB23" s="53">
        <v>3889673.73</v>
      </c>
      <c r="AC23" s="53">
        <v>142783.91999999993</v>
      </c>
      <c r="AD23" s="54">
        <v>782661.35000000009</v>
      </c>
      <c r="AE23" s="53">
        <v>21735627</v>
      </c>
      <c r="AF23" s="53">
        <v>-2814749</v>
      </c>
      <c r="AG23" s="53">
        <v>18920878</v>
      </c>
      <c r="AH23" s="53">
        <v>17332096.960000031</v>
      </c>
      <c r="AI23" s="53">
        <v>16868937.090000004</v>
      </c>
      <c r="AJ23" s="53">
        <v>463159.86999999918</v>
      </c>
      <c r="AK23" s="55">
        <v>1588781.0400000005</v>
      </c>
      <c r="AM23" s="56">
        <f t="shared" si="0"/>
        <v>5.7687115681973684E-4</v>
      </c>
      <c r="AN23" s="57">
        <f t="shared" si="1"/>
        <v>-1.0480881759522094E-3</v>
      </c>
      <c r="AO23" s="57">
        <f t="shared" si="2"/>
        <v>4.4629639296022783E-4</v>
      </c>
      <c r="AP23" s="57">
        <f t="shared" si="3"/>
        <v>4.5597161401064452E-4</v>
      </c>
      <c r="AQ23" s="57">
        <f t="shared" si="4"/>
        <v>4.598367450103224E-4</v>
      </c>
      <c r="AR23" s="57">
        <f t="shared" si="5"/>
        <v>3.2061677909065692E-4</v>
      </c>
      <c r="AS23" s="58">
        <f t="shared" si="6"/>
        <v>3.0602976668408328E-4</v>
      </c>
      <c r="AT23" s="59">
        <f t="shared" ref="AT23:BI48" si="26">J23/J$203</f>
        <v>5.4478061358707527E-4</v>
      </c>
      <c r="AU23" s="57">
        <f t="shared" si="26"/>
        <v>-1.7909436417064693E-3</v>
      </c>
      <c r="AV23" s="57">
        <f t="shared" si="26"/>
        <v>4.3998238564921732E-4</v>
      </c>
      <c r="AW23" s="57">
        <f t="shared" si="25"/>
        <v>4.4134838817294359E-4</v>
      </c>
      <c r="AX23" s="57">
        <f t="shared" si="25"/>
        <v>4.4342012223447935E-4</v>
      </c>
      <c r="AY23" s="57">
        <f t="shared" si="25"/>
        <v>3.6591994639928661E-4</v>
      </c>
      <c r="AZ23" s="58">
        <f t="shared" si="25"/>
        <v>4.1339953897283306E-4</v>
      </c>
      <c r="BA23" s="59">
        <f t="shared" si="25"/>
        <v>5.0437298411045535E-4</v>
      </c>
      <c r="BB23" s="57">
        <f t="shared" si="25"/>
        <v>-1.017449154696967E-3</v>
      </c>
      <c r="BC23" s="57">
        <f t="shared" si="25"/>
        <v>4.1038040091906098E-4</v>
      </c>
      <c r="BD23" s="57">
        <f t="shared" si="25"/>
        <v>3.8853221331455317E-4</v>
      </c>
      <c r="BE23" s="57">
        <f t="shared" si="25"/>
        <v>3.9485599247416763E-4</v>
      </c>
      <c r="BF23" s="57">
        <f t="shared" si="25"/>
        <v>2.5946332035019351E-4</v>
      </c>
      <c r="BG23" s="58">
        <f t="shared" si="25"/>
        <v>1.1015583295160578E-3</v>
      </c>
      <c r="BH23" s="59">
        <f t="shared" si="25"/>
        <v>4.6789884534228956E-4</v>
      </c>
      <c r="BI23" s="57">
        <f t="shared" si="25"/>
        <v>-1.2982882835427176E-3</v>
      </c>
      <c r="BJ23" s="57">
        <f t="shared" si="25"/>
        <v>4.2644414087449436E-4</v>
      </c>
      <c r="BK23" s="57">
        <f t="shared" si="25"/>
        <v>3.7801220108366182E-4</v>
      </c>
      <c r="BL23" s="57">
        <f t="shared" si="25"/>
        <v>3.780466458268816E-4</v>
      </c>
      <c r="BM23" s="57">
        <f t="shared" ref="BM23:BN86" si="27">AC23/AC$203</f>
        <v>3.7707627695111737E-4</v>
      </c>
      <c r="BN23" s="58">
        <f t="shared" si="27"/>
        <v>1.254685155573291E-3</v>
      </c>
      <c r="BO23" s="59">
        <f t="shared" si="9"/>
        <v>-0.15875078122935385</v>
      </c>
      <c r="BP23" s="57">
        <f t="shared" si="10"/>
        <v>-0.15442906564891368</v>
      </c>
      <c r="BQ23" s="57">
        <f t="shared" si="11"/>
        <v>-0.13279389731083899</v>
      </c>
      <c r="BR23" s="58">
        <f t="shared" si="12"/>
        <v>-6.6691618884655232E-2</v>
      </c>
      <c r="BS23" s="59">
        <f t="shared" si="13"/>
        <v>0.95575356004387368</v>
      </c>
      <c r="BT23" s="57">
        <f t="shared" si="14"/>
        <v>0.95407784405336149</v>
      </c>
      <c r="BU23" s="57">
        <f t="shared" si="15"/>
        <v>0.91775095452956357</v>
      </c>
      <c r="BV23" s="58">
        <f t="shared" si="16"/>
        <v>0.8374575270102359</v>
      </c>
      <c r="BW23" s="59">
        <f t="shared" si="17"/>
        <v>0.98047859216515487</v>
      </c>
      <c r="BX23" s="57">
        <f t="shared" si="18"/>
        <v>0.97783662690802775</v>
      </c>
      <c r="BY23" s="57">
        <f t="shared" si="19"/>
        <v>0.96880891553638959</v>
      </c>
      <c r="BZ23" s="58">
        <f t="shared" si="20"/>
        <v>0.96459134046950257</v>
      </c>
      <c r="CA23" s="60">
        <f t="shared" si="21"/>
        <v>1.8953280837134494</v>
      </c>
      <c r="CB23" s="61">
        <f t="shared" si="22"/>
        <v>1.8002632829408203</v>
      </c>
      <c r="CC23" s="61">
        <f t="shared" si="23"/>
        <v>1.7347305652854459</v>
      </c>
      <c r="CD23" s="62">
        <f t="shared" si="24"/>
        <v>1.6737995628359048</v>
      </c>
    </row>
    <row r="24" spans="1:82" x14ac:dyDescent="0.25">
      <c r="A24" s="1" t="s">
        <v>34</v>
      </c>
      <c r="B24" t="s">
        <v>33</v>
      </c>
      <c r="C24" s="63">
        <v>5827354</v>
      </c>
      <c r="D24" s="64">
        <v>-925097</v>
      </c>
      <c r="E24" s="64">
        <v>4902257</v>
      </c>
      <c r="F24" s="64">
        <v>4685349.58</v>
      </c>
      <c r="G24" s="64">
        <v>4593884.96</v>
      </c>
      <c r="H24" s="64">
        <v>91464.620000000112</v>
      </c>
      <c r="I24" s="65">
        <v>216907.41999999993</v>
      </c>
      <c r="J24" s="63">
        <v>5461705</v>
      </c>
      <c r="K24" s="64">
        <v>-843446</v>
      </c>
      <c r="L24" s="64">
        <v>4618259</v>
      </c>
      <c r="M24" s="64">
        <v>4406178.5900000334</v>
      </c>
      <c r="N24" s="64">
        <v>4308522.8100000024</v>
      </c>
      <c r="O24" s="64">
        <v>97655.779999999329</v>
      </c>
      <c r="P24" s="65">
        <v>212080.41000000015</v>
      </c>
      <c r="Q24" s="63">
        <v>5287374</v>
      </c>
      <c r="R24" s="64">
        <v>-702131</v>
      </c>
      <c r="S24" s="64">
        <v>4585243</v>
      </c>
      <c r="T24" s="64">
        <v>4208111.1399999997</v>
      </c>
      <c r="U24" s="64">
        <v>4076855.59</v>
      </c>
      <c r="V24" s="64">
        <v>131255.54999999981</v>
      </c>
      <c r="W24" s="65">
        <v>377131.86000000034</v>
      </c>
      <c r="X24" s="63">
        <v>5159194</v>
      </c>
      <c r="Y24" s="64">
        <v>-344075</v>
      </c>
      <c r="Z24" s="64">
        <v>4815119</v>
      </c>
      <c r="AA24" s="64">
        <v>4032457.65</v>
      </c>
      <c r="AB24" s="64">
        <v>3889673.73</v>
      </c>
      <c r="AC24" s="64">
        <v>142783.91999999993</v>
      </c>
      <c r="AD24" s="65">
        <v>782661.35000000009</v>
      </c>
      <c r="AE24" s="64">
        <v>21735627</v>
      </c>
      <c r="AF24" s="64">
        <v>-2814749</v>
      </c>
      <c r="AG24" s="64">
        <v>18920878</v>
      </c>
      <c r="AH24" s="64">
        <v>17332096.960000031</v>
      </c>
      <c r="AI24" s="64">
        <v>16868937.090000004</v>
      </c>
      <c r="AJ24" s="64">
        <v>463159.86999999918</v>
      </c>
      <c r="AK24" s="66">
        <v>1588781.0400000005</v>
      </c>
      <c r="AM24" s="67">
        <f t="shared" si="0"/>
        <v>5.7687115681973684E-4</v>
      </c>
      <c r="AN24" s="68">
        <f t="shared" si="1"/>
        <v>-1.0480881759522094E-3</v>
      </c>
      <c r="AO24" s="68">
        <f t="shared" si="2"/>
        <v>4.4629639296022783E-4</v>
      </c>
      <c r="AP24" s="68">
        <f t="shared" si="3"/>
        <v>4.5597161401064452E-4</v>
      </c>
      <c r="AQ24" s="68">
        <f t="shared" si="4"/>
        <v>4.598367450103224E-4</v>
      </c>
      <c r="AR24" s="68">
        <f t="shared" si="5"/>
        <v>3.2061677909065692E-4</v>
      </c>
      <c r="AS24" s="69">
        <f t="shared" si="6"/>
        <v>3.0602976668408328E-4</v>
      </c>
      <c r="AT24" s="70">
        <f t="shared" si="26"/>
        <v>5.4478061358707527E-4</v>
      </c>
      <c r="AU24" s="68">
        <f t="shared" si="26"/>
        <v>-1.7909436417064693E-3</v>
      </c>
      <c r="AV24" s="68">
        <f t="shared" si="26"/>
        <v>4.3998238564921732E-4</v>
      </c>
      <c r="AW24" s="68">
        <f t="shared" si="25"/>
        <v>4.4134838817294359E-4</v>
      </c>
      <c r="AX24" s="68">
        <f t="shared" si="25"/>
        <v>4.4342012223447935E-4</v>
      </c>
      <c r="AY24" s="68">
        <f t="shared" si="25"/>
        <v>3.6591994639928661E-4</v>
      </c>
      <c r="AZ24" s="69">
        <f t="shared" si="25"/>
        <v>4.1339953897283306E-4</v>
      </c>
      <c r="BA24" s="70">
        <f t="shared" si="25"/>
        <v>5.0437298411045535E-4</v>
      </c>
      <c r="BB24" s="68">
        <f t="shared" si="25"/>
        <v>-1.017449154696967E-3</v>
      </c>
      <c r="BC24" s="68">
        <f t="shared" si="25"/>
        <v>4.1038040091906098E-4</v>
      </c>
      <c r="BD24" s="68">
        <f t="shared" si="25"/>
        <v>3.8853221331455317E-4</v>
      </c>
      <c r="BE24" s="68">
        <f t="shared" si="25"/>
        <v>3.9485599247416763E-4</v>
      </c>
      <c r="BF24" s="68">
        <f t="shared" si="25"/>
        <v>2.5946332035019351E-4</v>
      </c>
      <c r="BG24" s="69">
        <f t="shared" si="25"/>
        <v>1.1015583295160578E-3</v>
      </c>
      <c r="BH24" s="70">
        <f t="shared" si="25"/>
        <v>4.6789884534228956E-4</v>
      </c>
      <c r="BI24" s="68">
        <f t="shared" si="25"/>
        <v>-1.2982882835427176E-3</v>
      </c>
      <c r="BJ24" s="68">
        <f t="shared" si="25"/>
        <v>4.2644414087449436E-4</v>
      </c>
      <c r="BK24" s="68">
        <f t="shared" si="25"/>
        <v>3.7801220108366182E-4</v>
      </c>
      <c r="BL24" s="68">
        <f t="shared" si="25"/>
        <v>3.780466458268816E-4</v>
      </c>
      <c r="BM24" s="68">
        <f t="shared" si="27"/>
        <v>3.7707627695111737E-4</v>
      </c>
      <c r="BN24" s="69">
        <f t="shared" si="27"/>
        <v>1.254685155573291E-3</v>
      </c>
      <c r="BO24" s="70">
        <f t="shared" si="9"/>
        <v>-0.15875078122935385</v>
      </c>
      <c r="BP24" s="68">
        <f t="shared" si="10"/>
        <v>-0.15442906564891368</v>
      </c>
      <c r="BQ24" s="68">
        <f t="shared" si="11"/>
        <v>-0.13279389731083899</v>
      </c>
      <c r="BR24" s="69">
        <f t="shared" si="12"/>
        <v>-6.6691618884655232E-2</v>
      </c>
      <c r="BS24" s="70">
        <f t="shared" si="13"/>
        <v>0.95575356004387368</v>
      </c>
      <c r="BT24" s="68">
        <f t="shared" si="14"/>
        <v>0.95407784405336149</v>
      </c>
      <c r="BU24" s="68">
        <f t="shared" si="15"/>
        <v>0.91775095452956357</v>
      </c>
      <c r="BV24" s="69">
        <f t="shared" si="16"/>
        <v>0.8374575270102359</v>
      </c>
      <c r="BW24" s="70">
        <f t="shared" si="17"/>
        <v>0.98047859216515487</v>
      </c>
      <c r="BX24" s="68">
        <f t="shared" si="18"/>
        <v>0.97783662690802775</v>
      </c>
      <c r="BY24" s="68">
        <f t="shared" si="19"/>
        <v>0.96880891553638959</v>
      </c>
      <c r="BZ24" s="69">
        <f t="shared" si="20"/>
        <v>0.96459134046950257</v>
      </c>
      <c r="CA24" s="71">
        <f t="shared" si="21"/>
        <v>1.8953280837134494</v>
      </c>
      <c r="CB24" s="72">
        <f t="shared" si="22"/>
        <v>1.8002632829408203</v>
      </c>
      <c r="CC24" s="72">
        <f t="shared" si="23"/>
        <v>1.7347305652854459</v>
      </c>
      <c r="CD24" s="73">
        <f t="shared" si="24"/>
        <v>1.6737995628359048</v>
      </c>
    </row>
    <row r="25" spans="1:82" s="51" customFormat="1" x14ac:dyDescent="0.25">
      <c r="A25" s="50" t="s">
        <v>35</v>
      </c>
      <c r="B25" s="51" t="s">
        <v>36</v>
      </c>
      <c r="C25" s="52">
        <v>618666225.16999996</v>
      </c>
      <c r="D25" s="53">
        <v>18283832.429999981</v>
      </c>
      <c r="E25" s="53">
        <v>636950057.60000002</v>
      </c>
      <c r="F25" s="53">
        <v>603400173.11000013</v>
      </c>
      <c r="G25" s="53">
        <v>584271704.17999995</v>
      </c>
      <c r="H25" s="53">
        <v>19128468.930000011</v>
      </c>
      <c r="I25" s="54">
        <v>33549884.490000006</v>
      </c>
      <c r="J25" s="52">
        <v>641288902</v>
      </c>
      <c r="K25" s="53">
        <v>21732489.400000021</v>
      </c>
      <c r="L25" s="53">
        <v>663021391.4000001</v>
      </c>
      <c r="M25" s="53">
        <v>650638627.11999989</v>
      </c>
      <c r="N25" s="53">
        <v>626582378.5200001</v>
      </c>
      <c r="O25" s="53">
        <v>24056248.599999983</v>
      </c>
      <c r="P25" s="54">
        <v>12382764.280000014</v>
      </c>
      <c r="Q25" s="52">
        <v>685037699.39999998</v>
      </c>
      <c r="R25" s="53">
        <v>24341854.509999998</v>
      </c>
      <c r="S25" s="53">
        <v>709379553.90999997</v>
      </c>
      <c r="T25" s="53">
        <v>699783468.93999994</v>
      </c>
      <c r="U25" s="53">
        <v>679027058.3599999</v>
      </c>
      <c r="V25" s="53">
        <v>20756410.580000035</v>
      </c>
      <c r="W25" s="54">
        <v>9596084.9699999876</v>
      </c>
      <c r="X25" s="52">
        <v>726528236.22000003</v>
      </c>
      <c r="Y25" s="53">
        <v>25044267.500000015</v>
      </c>
      <c r="Z25" s="53">
        <v>751572503.72000015</v>
      </c>
      <c r="AA25" s="53">
        <v>697857153.61000013</v>
      </c>
      <c r="AB25" s="53">
        <v>692792413.34000003</v>
      </c>
      <c r="AC25" s="53">
        <v>5064740.2700000107</v>
      </c>
      <c r="AD25" s="54">
        <v>53715350.110000007</v>
      </c>
      <c r="AE25" s="53">
        <v>2671521062.79</v>
      </c>
      <c r="AF25" s="53">
        <v>89402443.840000004</v>
      </c>
      <c r="AG25" s="53">
        <v>2760923506.6300001</v>
      </c>
      <c r="AH25" s="53">
        <v>2651679422.7800002</v>
      </c>
      <c r="AI25" s="53">
        <v>2582673554.4000001</v>
      </c>
      <c r="AJ25" s="53">
        <v>69005868.38000004</v>
      </c>
      <c r="AK25" s="55">
        <v>109244083.85000001</v>
      </c>
      <c r="AM25" s="56">
        <f t="shared" si="0"/>
        <v>6.1244039919167027E-2</v>
      </c>
      <c r="AN25" s="57">
        <f t="shared" si="1"/>
        <v>2.0714658658469901E-2</v>
      </c>
      <c r="AO25" s="57">
        <f t="shared" si="2"/>
        <v>5.7987272638437636E-2</v>
      </c>
      <c r="AP25" s="57">
        <f t="shared" si="3"/>
        <v>5.8722053953393395E-2</v>
      </c>
      <c r="AQ25" s="57">
        <f t="shared" si="4"/>
        <v>5.8484180816701418E-2</v>
      </c>
      <c r="AR25" s="57">
        <f t="shared" si="5"/>
        <v>6.7052244870992747E-2</v>
      </c>
      <c r="AS25" s="58">
        <f t="shared" si="6"/>
        <v>4.7334772239477331E-2</v>
      </c>
      <c r="AT25" s="59">
        <f t="shared" si="26"/>
        <v>6.3965695971888226E-2</v>
      </c>
      <c r="AU25" s="57">
        <f t="shared" si="26"/>
        <v>4.6146005445971978E-2</v>
      </c>
      <c r="AV25" s="57">
        <f t="shared" si="26"/>
        <v>6.3166170092373658E-2</v>
      </c>
      <c r="AW25" s="57">
        <f t="shared" si="25"/>
        <v>6.5171736346362349E-2</v>
      </c>
      <c r="AX25" s="57">
        <f t="shared" si="25"/>
        <v>6.4485961227465124E-2</v>
      </c>
      <c r="AY25" s="57">
        <f t="shared" si="25"/>
        <v>9.0139684494660408E-2</v>
      </c>
      <c r="AZ25" s="58">
        <f t="shared" si="25"/>
        <v>2.413720835677971E-2</v>
      </c>
      <c r="BA25" s="59">
        <f t="shared" si="25"/>
        <v>6.534709076273762E-2</v>
      </c>
      <c r="BB25" s="57">
        <f t="shared" si="25"/>
        <v>3.5273473603866019E-2</v>
      </c>
      <c r="BC25" s="57">
        <f t="shared" si="25"/>
        <v>6.3489648364845747E-2</v>
      </c>
      <c r="BD25" s="57">
        <f t="shared" si="25"/>
        <v>6.461056064887917E-2</v>
      </c>
      <c r="BE25" s="57">
        <f t="shared" si="25"/>
        <v>6.5765857319844953E-2</v>
      </c>
      <c r="BF25" s="57">
        <f t="shared" si="25"/>
        <v>4.1030853229739254E-2</v>
      </c>
      <c r="BG25" s="58">
        <f t="shared" si="25"/>
        <v>2.8029048856936477E-2</v>
      </c>
      <c r="BH25" s="59">
        <f t="shared" si="25"/>
        <v>6.5890471037900147E-2</v>
      </c>
      <c r="BI25" s="57">
        <f t="shared" si="25"/>
        <v>9.4498812948222585E-2</v>
      </c>
      <c r="BJ25" s="57">
        <f t="shared" si="25"/>
        <v>6.656194595684306E-2</v>
      </c>
      <c r="BK25" s="57">
        <f t="shared" si="25"/>
        <v>6.5418794585008294E-2</v>
      </c>
      <c r="BL25" s="57">
        <f t="shared" si="25"/>
        <v>6.7334143246379069E-2</v>
      </c>
      <c r="BM25" s="57">
        <f t="shared" si="27"/>
        <v>1.3375409533062281E-2</v>
      </c>
      <c r="BN25" s="58">
        <f t="shared" si="27"/>
        <v>8.6111128918579083E-2</v>
      </c>
      <c r="BO25" s="59">
        <f t="shared" si="9"/>
        <v>2.9553629543904496E-2</v>
      </c>
      <c r="BP25" s="57">
        <f t="shared" si="10"/>
        <v>3.3888765784379694E-2</v>
      </c>
      <c r="BQ25" s="57">
        <f t="shared" si="11"/>
        <v>3.5533598415561883E-2</v>
      </c>
      <c r="BR25" s="58">
        <f t="shared" si="12"/>
        <v>3.4471155078983552E-2</v>
      </c>
      <c r="BS25" s="59">
        <f t="shared" si="13"/>
        <v>0.94732729185014219</v>
      </c>
      <c r="BT25" s="57">
        <f t="shared" si="14"/>
        <v>0.9813237333808289</v>
      </c>
      <c r="BU25" s="57">
        <f t="shared" si="15"/>
        <v>0.98647256617827828</v>
      </c>
      <c r="BV25" s="58">
        <f t="shared" si="16"/>
        <v>0.92852938360021242</v>
      </c>
      <c r="BW25" s="59">
        <f t="shared" si="17"/>
        <v>0.96829886734799953</v>
      </c>
      <c r="BX25" s="57">
        <f t="shared" si="18"/>
        <v>0.96302671314415678</v>
      </c>
      <c r="BY25" s="57">
        <f t="shared" si="19"/>
        <v>0.97033880978720333</v>
      </c>
      <c r="BZ25" s="58">
        <f t="shared" si="20"/>
        <v>0.99274243984775346</v>
      </c>
      <c r="CA25" s="60">
        <f t="shared" si="21"/>
        <v>244.08878660723971</v>
      </c>
      <c r="CB25" s="61">
        <f t="shared" si="22"/>
        <v>265.83598620480569</v>
      </c>
      <c r="CC25" s="61">
        <f t="shared" si="23"/>
        <v>288.47521661504794</v>
      </c>
      <c r="CD25" s="62">
        <f t="shared" si="24"/>
        <v>289.66776591796992</v>
      </c>
    </row>
    <row r="26" spans="1:82" s="75" customFormat="1" x14ac:dyDescent="0.25">
      <c r="A26" s="74" t="s">
        <v>37</v>
      </c>
      <c r="B26" s="75" t="s">
        <v>38</v>
      </c>
      <c r="C26" s="76">
        <v>27548102.890000001</v>
      </c>
      <c r="D26" s="77">
        <v>-1323473.4000000022</v>
      </c>
      <c r="E26" s="77">
        <v>26224629.489999998</v>
      </c>
      <c r="F26" s="77">
        <v>29296705.969999999</v>
      </c>
      <c r="G26" s="77">
        <v>28758109.52</v>
      </c>
      <c r="H26" s="77">
        <v>538596.44999999925</v>
      </c>
      <c r="I26" s="78">
        <v>-3072076.4800000004</v>
      </c>
      <c r="J26" s="76">
        <v>27885168</v>
      </c>
      <c r="K26" s="77">
        <v>976668.1099999994</v>
      </c>
      <c r="L26" s="77">
        <v>28861836.109999999</v>
      </c>
      <c r="M26" s="77">
        <v>30152248.98</v>
      </c>
      <c r="N26" s="77">
        <v>28854905.710000001</v>
      </c>
      <c r="O26" s="77">
        <v>1297343.2699999996</v>
      </c>
      <c r="P26" s="78">
        <v>-1290412.870000001</v>
      </c>
      <c r="Q26" s="76">
        <v>28371663</v>
      </c>
      <c r="R26" s="77">
        <v>689500</v>
      </c>
      <c r="S26" s="77">
        <v>29061163</v>
      </c>
      <c r="T26" s="77">
        <v>32361676.899999999</v>
      </c>
      <c r="U26" s="77">
        <v>29725539.84</v>
      </c>
      <c r="V26" s="77">
        <v>2636137.0599999987</v>
      </c>
      <c r="W26" s="78">
        <v>-3300513.8999999985</v>
      </c>
      <c r="X26" s="76">
        <v>29038308.219999999</v>
      </c>
      <c r="Y26" s="77">
        <v>1378879.700000003</v>
      </c>
      <c r="Z26" s="77">
        <v>30417187.920000002</v>
      </c>
      <c r="AA26" s="77">
        <v>31669193.73</v>
      </c>
      <c r="AB26" s="77">
        <v>31043457.48</v>
      </c>
      <c r="AC26" s="77">
        <v>625736.25</v>
      </c>
      <c r="AD26" s="78">
        <v>-1252005.8099999987</v>
      </c>
      <c r="AE26" s="77">
        <v>112843242.11</v>
      </c>
      <c r="AF26" s="77">
        <v>1721574.4100000001</v>
      </c>
      <c r="AG26" s="77">
        <v>114564816.52</v>
      </c>
      <c r="AH26" s="77">
        <v>123479825.58</v>
      </c>
      <c r="AI26" s="77">
        <v>118382012.55000001</v>
      </c>
      <c r="AJ26" s="77">
        <v>5097813.0299999975</v>
      </c>
      <c r="AK26" s="79">
        <v>-8915009.0599999987</v>
      </c>
      <c r="AM26" s="80">
        <f t="shared" si="0"/>
        <v>2.7270877970247622E-3</v>
      </c>
      <c r="AN26" s="81">
        <f t="shared" si="1"/>
        <v>-1.4994285158499822E-3</v>
      </c>
      <c r="AO26" s="81">
        <f t="shared" si="2"/>
        <v>2.3874630701950996E-3</v>
      </c>
      <c r="AP26" s="81">
        <f t="shared" si="3"/>
        <v>2.8511141118174976E-3</v>
      </c>
      <c r="AQ26" s="81">
        <f t="shared" si="4"/>
        <v>2.8786170288267656E-3</v>
      </c>
      <c r="AR26" s="81">
        <f t="shared" si="5"/>
        <v>1.8879765643662171E-3</v>
      </c>
      <c r="AS26" s="82">
        <f t="shared" si="6"/>
        <v>-4.3343231338515776E-3</v>
      </c>
      <c r="AT26" s="83">
        <f t="shared" si="26"/>
        <v>2.781420624698455E-3</v>
      </c>
      <c r="AU26" s="81">
        <f t="shared" si="26"/>
        <v>2.0738227956051407E-3</v>
      </c>
      <c r="AV26" s="81">
        <f t="shared" si="26"/>
        <v>2.7496724427743284E-3</v>
      </c>
      <c r="AW26" s="81">
        <f t="shared" si="25"/>
        <v>3.020224036609506E-3</v>
      </c>
      <c r="AX26" s="81">
        <f t="shared" si="25"/>
        <v>2.9696595286198726E-3</v>
      </c>
      <c r="AY26" s="81">
        <f t="shared" si="25"/>
        <v>4.8611949013143748E-3</v>
      </c>
      <c r="AZ26" s="82">
        <f t="shared" si="25"/>
        <v>-2.5153482376925355E-3</v>
      </c>
      <c r="BA26" s="83">
        <f t="shared" si="25"/>
        <v>2.7064286225045161E-3</v>
      </c>
      <c r="BB26" s="81">
        <f t="shared" si="25"/>
        <v>9.9914573229719066E-4</v>
      </c>
      <c r="BC26" s="81">
        <f t="shared" si="25"/>
        <v>2.6009813925050823E-3</v>
      </c>
      <c r="BD26" s="81">
        <f t="shared" si="25"/>
        <v>2.9879329547668381E-3</v>
      </c>
      <c r="BE26" s="81">
        <f t="shared" si="25"/>
        <v>2.8790098830441058E-3</v>
      </c>
      <c r="BF26" s="81">
        <f t="shared" si="25"/>
        <v>5.2110624997251378E-3</v>
      </c>
      <c r="BG26" s="82">
        <f t="shared" si="25"/>
        <v>-9.6404174874764603E-3</v>
      </c>
      <c r="BH26" s="83">
        <f t="shared" si="25"/>
        <v>2.633549133223429E-3</v>
      </c>
      <c r="BI26" s="81">
        <f t="shared" si="25"/>
        <v>5.2028870418510537E-3</v>
      </c>
      <c r="BJ26" s="81">
        <f t="shared" si="25"/>
        <v>2.6938548290005812E-3</v>
      </c>
      <c r="BK26" s="81">
        <f t="shared" si="25"/>
        <v>2.9687457792451221E-3</v>
      </c>
      <c r="BL26" s="81">
        <f t="shared" si="25"/>
        <v>3.017187504614537E-3</v>
      </c>
      <c r="BM26" s="81">
        <f t="shared" si="27"/>
        <v>1.652499073448563E-3</v>
      </c>
      <c r="BN26" s="82">
        <f t="shared" si="27"/>
        <v>-2.007091706391931E-3</v>
      </c>
      <c r="BO26" s="83">
        <f t="shared" si="9"/>
        <v>-4.8042270107841976E-2</v>
      </c>
      <c r="BP26" s="81">
        <f t="shared" si="10"/>
        <v>3.5024645001242215E-2</v>
      </c>
      <c r="BQ26" s="81">
        <f t="shared" si="11"/>
        <v>2.4302417521313433E-2</v>
      </c>
      <c r="BR26" s="82">
        <f t="shared" si="12"/>
        <v>4.7484849652856362E-2</v>
      </c>
      <c r="BS26" s="83">
        <f t="shared" si="13"/>
        <v>1.1171447047963612</v>
      </c>
      <c r="BT26" s="81">
        <f t="shared" si="14"/>
        <v>1.0447100061507486</v>
      </c>
      <c r="BU26" s="81">
        <f t="shared" si="15"/>
        <v>1.1135712944454426</v>
      </c>
      <c r="BV26" s="82">
        <f t="shared" si="16"/>
        <v>1.0411611294670924</v>
      </c>
      <c r="BW26" s="83">
        <f t="shared" si="17"/>
        <v>0.98161580177131436</v>
      </c>
      <c r="BX26" s="81">
        <f t="shared" si="18"/>
        <v>0.95697358194207904</v>
      </c>
      <c r="BY26" s="81">
        <f t="shared" si="19"/>
        <v>0.91854139486819986</v>
      </c>
      <c r="BZ26" s="82">
        <f t="shared" si="20"/>
        <v>0.9802414846637777</v>
      </c>
      <c r="CA26" s="84">
        <f t="shared" si="21"/>
        <v>11.851168976218947</v>
      </c>
      <c r="CB26" s="85">
        <f t="shared" si="22"/>
        <v>12.319515795382998</v>
      </c>
      <c r="CC26" s="85">
        <f t="shared" si="23"/>
        <v>13.34061487319034</v>
      </c>
      <c r="CD26" s="86">
        <f t="shared" si="24"/>
        <v>13.145304234165877</v>
      </c>
    </row>
    <row r="27" spans="1:82" s="75" customFormat="1" x14ac:dyDescent="0.25">
      <c r="A27" s="74" t="s">
        <v>39</v>
      </c>
      <c r="B27" s="75" t="s">
        <v>40</v>
      </c>
      <c r="C27" s="76">
        <v>193257133</v>
      </c>
      <c r="D27" s="77">
        <v>10017532.229999989</v>
      </c>
      <c r="E27" s="77">
        <v>203274665.22999999</v>
      </c>
      <c r="F27" s="77">
        <v>184777513.13</v>
      </c>
      <c r="G27" s="77">
        <v>171617174.16</v>
      </c>
      <c r="H27" s="77">
        <v>13160338.969999999</v>
      </c>
      <c r="I27" s="78">
        <v>18497152.099999994</v>
      </c>
      <c r="J27" s="76">
        <v>208838382</v>
      </c>
      <c r="K27" s="77">
        <v>9872708.3600000143</v>
      </c>
      <c r="L27" s="77">
        <v>218711090.36000001</v>
      </c>
      <c r="M27" s="77">
        <v>218204316.34999999</v>
      </c>
      <c r="N27" s="77">
        <v>205270200.81</v>
      </c>
      <c r="O27" s="77">
        <v>12934115.539999992</v>
      </c>
      <c r="P27" s="78">
        <v>506774.01000002027</v>
      </c>
      <c r="Q27" s="76">
        <v>235800720</v>
      </c>
      <c r="R27" s="77">
        <v>15227653.710000008</v>
      </c>
      <c r="S27" s="77">
        <v>251028373.71000001</v>
      </c>
      <c r="T27" s="77">
        <v>250656569.24000001</v>
      </c>
      <c r="U27" s="77">
        <v>238073978.99000001</v>
      </c>
      <c r="V27" s="77">
        <v>12582590.25</v>
      </c>
      <c r="W27" s="78">
        <v>371804.46999999881</v>
      </c>
      <c r="X27" s="76">
        <v>262822986</v>
      </c>
      <c r="Y27" s="77">
        <v>7156181.5</v>
      </c>
      <c r="Z27" s="77">
        <v>269979167.5</v>
      </c>
      <c r="AA27" s="77">
        <v>254681349.78999999</v>
      </c>
      <c r="AB27" s="77">
        <v>254384849.27000001</v>
      </c>
      <c r="AC27" s="77">
        <v>296500.51999998093</v>
      </c>
      <c r="AD27" s="78">
        <v>15297817.710000008</v>
      </c>
      <c r="AE27" s="77">
        <v>900719221</v>
      </c>
      <c r="AF27" s="77">
        <v>42274075.800000012</v>
      </c>
      <c r="AG27" s="77">
        <v>942993296.80000007</v>
      </c>
      <c r="AH27" s="77">
        <v>908319748.50999999</v>
      </c>
      <c r="AI27" s="77">
        <v>869346203.23000002</v>
      </c>
      <c r="AJ27" s="77">
        <v>38973545.279999971</v>
      </c>
      <c r="AK27" s="79">
        <v>34673548.290000021</v>
      </c>
      <c r="AM27" s="80">
        <f t="shared" si="0"/>
        <v>1.9131232782044087E-2</v>
      </c>
      <c r="AN27" s="81">
        <f t="shared" si="1"/>
        <v>1.1349358048381041E-2</v>
      </c>
      <c r="AO27" s="81">
        <f t="shared" si="2"/>
        <v>1.8505914698545352E-2</v>
      </c>
      <c r="AP27" s="81">
        <f t="shared" si="3"/>
        <v>1.7982287011070613E-2</v>
      </c>
      <c r="AQ27" s="81">
        <f t="shared" si="4"/>
        <v>1.7178462987371804E-2</v>
      </c>
      <c r="AR27" s="81">
        <f t="shared" si="5"/>
        <v>4.6131777427191496E-2</v>
      </c>
      <c r="AS27" s="82">
        <f t="shared" si="6"/>
        <v>2.6097213002132438E-2</v>
      </c>
      <c r="AT27" s="83">
        <f t="shared" si="26"/>
        <v>2.0830693324976727E-2</v>
      </c>
      <c r="AU27" s="81">
        <f t="shared" si="26"/>
        <v>2.0963362519668516E-2</v>
      </c>
      <c r="AV27" s="81">
        <f t="shared" si="26"/>
        <v>2.0836645866880645E-2</v>
      </c>
      <c r="AW27" s="81">
        <f t="shared" si="25"/>
        <v>2.1856609156064834E-2</v>
      </c>
      <c r="AX27" s="81">
        <f t="shared" si="25"/>
        <v>2.112578754904312E-2</v>
      </c>
      <c r="AY27" s="81">
        <f t="shared" si="25"/>
        <v>4.8464626109371196E-2</v>
      </c>
      <c r="AZ27" s="82">
        <f t="shared" si="25"/>
        <v>9.878335396344346E-4</v>
      </c>
      <c r="BA27" s="83">
        <f t="shared" si="25"/>
        <v>2.2493493519050084E-2</v>
      </c>
      <c r="BB27" s="81">
        <f t="shared" si="25"/>
        <v>2.2066200460110211E-2</v>
      </c>
      <c r="BC27" s="81">
        <f t="shared" si="25"/>
        <v>2.2467102538550231E-2</v>
      </c>
      <c r="BD27" s="81">
        <f t="shared" si="25"/>
        <v>2.3142960912541335E-2</v>
      </c>
      <c r="BE27" s="81">
        <f t="shared" si="25"/>
        <v>2.3058196490195176E-2</v>
      </c>
      <c r="BF27" s="81">
        <f t="shared" si="25"/>
        <v>2.4873010283153557E-2</v>
      </c>
      <c r="BG27" s="82">
        <f t="shared" si="25"/>
        <v>1.0859976425216409E-3</v>
      </c>
      <c r="BH27" s="83">
        <f t="shared" si="25"/>
        <v>2.3836004553969618E-2</v>
      </c>
      <c r="BI27" s="81">
        <f t="shared" si="25"/>
        <v>2.7002213460307053E-2</v>
      </c>
      <c r="BJ27" s="81">
        <f t="shared" si="25"/>
        <v>2.3910319586815759E-2</v>
      </c>
      <c r="BK27" s="81">
        <f t="shared" si="25"/>
        <v>2.387443736924947E-2</v>
      </c>
      <c r="BL27" s="81">
        <f t="shared" si="25"/>
        <v>2.472426884393215E-2</v>
      </c>
      <c r="BM27" s="81">
        <f t="shared" si="27"/>
        <v>7.8302453242398153E-4</v>
      </c>
      <c r="BN27" s="82">
        <f t="shared" si="27"/>
        <v>2.452394614018337E-2</v>
      </c>
      <c r="BO27" s="83">
        <f t="shared" si="9"/>
        <v>5.1835252207741225E-2</v>
      </c>
      <c r="BP27" s="81">
        <f t="shared" si="10"/>
        <v>4.7274395948920987E-2</v>
      </c>
      <c r="BQ27" s="81">
        <f t="shared" si="11"/>
        <v>6.4578486910472577E-2</v>
      </c>
      <c r="BR27" s="82">
        <f t="shared" si="12"/>
        <v>2.7228141681641196E-2</v>
      </c>
      <c r="BS27" s="83">
        <f t="shared" si="13"/>
        <v>0.90900414432329313</v>
      </c>
      <c r="BT27" s="81">
        <f t="shared" si="14"/>
        <v>0.99768290666391968</v>
      </c>
      <c r="BU27" s="81">
        <f t="shared" si="15"/>
        <v>0.99851887472119183</v>
      </c>
      <c r="BV27" s="82">
        <f t="shared" si="16"/>
        <v>0.94333704392210183</v>
      </c>
      <c r="BW27" s="83">
        <f t="shared" si="17"/>
        <v>0.92877737800951432</v>
      </c>
      <c r="BX27" s="81">
        <f t="shared" si="18"/>
        <v>0.94072474937088935</v>
      </c>
      <c r="BY27" s="81">
        <f t="shared" si="19"/>
        <v>0.9498014742316514</v>
      </c>
      <c r="BZ27" s="82">
        <f t="shared" si="20"/>
        <v>0.9988357980659186</v>
      </c>
      <c r="CA27" s="84">
        <f t="shared" si="21"/>
        <v>74.746612583392263</v>
      </c>
      <c r="CB27" s="85">
        <f t="shared" si="22"/>
        <v>89.153267594654011</v>
      </c>
      <c r="CC27" s="85">
        <f t="shared" si="23"/>
        <v>103.32940304666377</v>
      </c>
      <c r="CD27" s="86">
        <f t="shared" si="24"/>
        <v>105.71357939517608</v>
      </c>
    </row>
    <row r="28" spans="1:82" s="75" customFormat="1" x14ac:dyDescent="0.25">
      <c r="A28" s="74" t="s">
        <v>41</v>
      </c>
      <c r="B28" s="75" t="s">
        <v>42</v>
      </c>
      <c r="C28" s="76">
        <v>128644809.38</v>
      </c>
      <c r="D28" s="77">
        <v>3092299.9200000018</v>
      </c>
      <c r="E28" s="77">
        <v>131737109.3</v>
      </c>
      <c r="F28" s="77">
        <v>135228188.12</v>
      </c>
      <c r="G28" s="77">
        <v>134353532.53999999</v>
      </c>
      <c r="H28" s="77">
        <v>874655.58000001311</v>
      </c>
      <c r="I28" s="78">
        <v>-3491078.8200000077</v>
      </c>
      <c r="J28" s="76">
        <v>130292035</v>
      </c>
      <c r="K28" s="77">
        <v>1588290.1400000006</v>
      </c>
      <c r="L28" s="77">
        <v>131880325.14</v>
      </c>
      <c r="M28" s="77">
        <v>138537798.12</v>
      </c>
      <c r="N28" s="77">
        <v>135813967.05000001</v>
      </c>
      <c r="O28" s="77">
        <v>2723831.0699999928</v>
      </c>
      <c r="P28" s="78">
        <v>-6657472.9800000042</v>
      </c>
      <c r="Q28" s="76">
        <v>135944546.40000001</v>
      </c>
      <c r="R28" s="77">
        <v>2640818.5399999917</v>
      </c>
      <c r="S28" s="77">
        <v>138585364.94</v>
      </c>
      <c r="T28" s="77">
        <v>144676421.02000001</v>
      </c>
      <c r="U28" s="77">
        <v>143015814.22999999</v>
      </c>
      <c r="V28" s="77">
        <v>1660606.7900000215</v>
      </c>
      <c r="W28" s="78">
        <v>-6091056.0800000131</v>
      </c>
      <c r="X28" s="76">
        <v>140093908</v>
      </c>
      <c r="Y28" s="77">
        <v>6545815.5600000024</v>
      </c>
      <c r="Z28" s="77">
        <v>146639723.56</v>
      </c>
      <c r="AA28" s="77">
        <v>140079838.71000001</v>
      </c>
      <c r="AB28" s="77">
        <v>139067660.53999999</v>
      </c>
      <c r="AC28" s="77">
        <v>1012178.1700000167</v>
      </c>
      <c r="AD28" s="78">
        <v>6559884.849999994</v>
      </c>
      <c r="AE28" s="77">
        <v>534975298.77999997</v>
      </c>
      <c r="AF28" s="77">
        <v>13867224.159999996</v>
      </c>
      <c r="AG28" s="77">
        <v>548842522.94000006</v>
      </c>
      <c r="AH28" s="77">
        <v>558522245.97000003</v>
      </c>
      <c r="AI28" s="77">
        <v>552250974.36000001</v>
      </c>
      <c r="AJ28" s="77">
        <v>6271271.6100000441</v>
      </c>
      <c r="AK28" s="79">
        <v>-9679723.030000031</v>
      </c>
      <c r="AM28" s="80">
        <f t="shared" si="0"/>
        <v>1.2735021762174586E-2</v>
      </c>
      <c r="AN28" s="81">
        <f t="shared" si="1"/>
        <v>3.5034196226449385E-3</v>
      </c>
      <c r="AO28" s="81">
        <f t="shared" si="2"/>
        <v>1.1993209801035989E-2</v>
      </c>
      <c r="AP28" s="81">
        <f t="shared" si="3"/>
        <v>1.3160216573810373E-2</v>
      </c>
      <c r="AQ28" s="81">
        <f t="shared" si="4"/>
        <v>1.3448462819981463E-2</v>
      </c>
      <c r="AR28" s="81">
        <f t="shared" si="5"/>
        <v>3.0659861143387929E-3</v>
      </c>
      <c r="AS28" s="82">
        <f t="shared" si="6"/>
        <v>-4.925484046421038E-3</v>
      </c>
      <c r="AT28" s="83">
        <f t="shared" si="26"/>
        <v>1.2996046980349301E-2</v>
      </c>
      <c r="AU28" s="81">
        <f t="shared" si="26"/>
        <v>3.3725195536146702E-3</v>
      </c>
      <c r="AV28" s="81">
        <f t="shared" si="26"/>
        <v>1.2564262869469133E-2</v>
      </c>
      <c r="AW28" s="81">
        <f t="shared" si="25"/>
        <v>1.3876748899842072E-2</v>
      </c>
      <c r="AX28" s="81">
        <f t="shared" si="25"/>
        <v>1.3977562270457267E-2</v>
      </c>
      <c r="AY28" s="81">
        <f t="shared" si="25"/>
        <v>1.020629930082086E-2</v>
      </c>
      <c r="AZ28" s="82">
        <f t="shared" si="25"/>
        <v>-1.2977135703651709E-2</v>
      </c>
      <c r="BA28" s="83">
        <f t="shared" si="25"/>
        <v>1.2968017118007968E-2</v>
      </c>
      <c r="BB28" s="81">
        <f t="shared" si="25"/>
        <v>3.8267767570881643E-3</v>
      </c>
      <c r="BC28" s="81">
        <f t="shared" si="25"/>
        <v>1.2403424993090132E-2</v>
      </c>
      <c r="BD28" s="81">
        <f t="shared" si="25"/>
        <v>1.3357881530032201E-2</v>
      </c>
      <c r="BE28" s="81">
        <f t="shared" si="25"/>
        <v>1.3851521109995419E-2</v>
      </c>
      <c r="BF28" s="81">
        <f t="shared" si="25"/>
        <v>3.2826539641903347E-3</v>
      </c>
      <c r="BG28" s="82">
        <f t="shared" si="25"/>
        <v>-1.7791266854180487E-2</v>
      </c>
      <c r="BH28" s="83">
        <f t="shared" si="25"/>
        <v>1.2705429916511947E-2</v>
      </c>
      <c r="BI28" s="81">
        <f t="shared" si="25"/>
        <v>2.4699137245599405E-2</v>
      </c>
      <c r="BJ28" s="81">
        <f t="shared" si="25"/>
        <v>1.2986937795642757E-2</v>
      </c>
      <c r="BK28" s="81">
        <f t="shared" si="25"/>
        <v>1.3131418294798816E-2</v>
      </c>
      <c r="BL28" s="81">
        <f t="shared" si="25"/>
        <v>1.3516316858313558E-2</v>
      </c>
      <c r="BM28" s="81">
        <f t="shared" si="27"/>
        <v>2.6730487295404249E-3</v>
      </c>
      <c r="BN28" s="82">
        <f t="shared" si="27"/>
        <v>1.0516157650515279E-2</v>
      </c>
      <c r="BO28" s="83">
        <f t="shared" si="9"/>
        <v>2.4037502444935428E-2</v>
      </c>
      <c r="BP28" s="81">
        <f t="shared" si="10"/>
        <v>1.2190232042964105E-2</v>
      </c>
      <c r="BQ28" s="81">
        <f t="shared" si="11"/>
        <v>1.9425704156088099E-2</v>
      </c>
      <c r="BR28" s="82">
        <f t="shared" si="12"/>
        <v>4.6724483979703114E-2</v>
      </c>
      <c r="BS28" s="83">
        <f t="shared" si="13"/>
        <v>1.0265003448045145</v>
      </c>
      <c r="BT28" s="81">
        <f t="shared" si="14"/>
        <v>1.0504811689911489</v>
      </c>
      <c r="BU28" s="81">
        <f t="shared" si="15"/>
        <v>1.0439516545101073</v>
      </c>
      <c r="BV28" s="82">
        <f t="shared" si="16"/>
        <v>0.95526529448675679</v>
      </c>
      <c r="BW28" s="83">
        <f t="shared" si="17"/>
        <v>0.99353200251988993</v>
      </c>
      <c r="BX28" s="81">
        <f t="shared" si="18"/>
        <v>0.98033871544832385</v>
      </c>
      <c r="BY28" s="81">
        <f t="shared" si="19"/>
        <v>0.98852192514652781</v>
      </c>
      <c r="BZ28" s="82">
        <f t="shared" si="20"/>
        <v>0.99277427658882822</v>
      </c>
      <c r="CA28" s="84">
        <f t="shared" si="21"/>
        <v>54.702808889133401</v>
      </c>
      <c r="CB28" s="85">
        <f t="shared" si="22"/>
        <v>56.603359614368678</v>
      </c>
      <c r="CC28" s="85">
        <f t="shared" si="23"/>
        <v>59.640679932113152</v>
      </c>
      <c r="CD28" s="86">
        <f t="shared" si="24"/>
        <v>58.144584059034592</v>
      </c>
    </row>
    <row r="29" spans="1:82" s="75" customFormat="1" x14ac:dyDescent="0.25">
      <c r="A29" s="74" t="s">
        <v>43</v>
      </c>
      <c r="B29" s="75" t="s">
        <v>44</v>
      </c>
      <c r="C29" s="76">
        <v>183964610.11000001</v>
      </c>
      <c r="D29" s="77">
        <v>7773135.7599999905</v>
      </c>
      <c r="E29" s="77">
        <v>191737745.87</v>
      </c>
      <c r="F29" s="77">
        <v>171214732.97999999</v>
      </c>
      <c r="G29" s="77">
        <v>170163558.25999999</v>
      </c>
      <c r="H29" s="77">
        <v>1051174.7199999988</v>
      </c>
      <c r="I29" s="78">
        <v>20523012.890000015</v>
      </c>
      <c r="J29" s="76">
        <v>188275074</v>
      </c>
      <c r="K29" s="77">
        <v>7167767.8900000099</v>
      </c>
      <c r="L29" s="77">
        <v>195442841.89000002</v>
      </c>
      <c r="M29" s="77">
        <v>175834395.33000001</v>
      </c>
      <c r="N29" s="77">
        <v>171122978.58000001</v>
      </c>
      <c r="O29" s="77">
        <v>4711416.75</v>
      </c>
      <c r="P29" s="78">
        <v>19608446.560000002</v>
      </c>
      <c r="Q29" s="76">
        <v>195286978</v>
      </c>
      <c r="R29" s="77">
        <v>647648.80999999645</v>
      </c>
      <c r="S29" s="77">
        <v>195934626.81</v>
      </c>
      <c r="T29" s="77">
        <v>177764766.90000001</v>
      </c>
      <c r="U29" s="77">
        <v>175798375.56999999</v>
      </c>
      <c r="V29" s="77">
        <v>1966391.3300000131</v>
      </c>
      <c r="W29" s="78">
        <v>18169859.909999996</v>
      </c>
      <c r="X29" s="76">
        <v>199244343</v>
      </c>
      <c r="Y29" s="77">
        <v>4087012.7200000118</v>
      </c>
      <c r="Z29" s="77">
        <v>203331355.72</v>
      </c>
      <c r="AA29" s="77">
        <v>179154782.53</v>
      </c>
      <c r="AB29" s="77">
        <v>177608910.97999999</v>
      </c>
      <c r="AC29" s="77">
        <v>1545871.5500000119</v>
      </c>
      <c r="AD29" s="78">
        <v>24176573.190000001</v>
      </c>
      <c r="AE29" s="77">
        <v>766771005.11000001</v>
      </c>
      <c r="AF29" s="77">
        <v>19675565.180000007</v>
      </c>
      <c r="AG29" s="77">
        <v>786446570.28999996</v>
      </c>
      <c r="AH29" s="77">
        <v>703968677.74000001</v>
      </c>
      <c r="AI29" s="77">
        <v>694693823.38999999</v>
      </c>
      <c r="AJ29" s="77">
        <v>9274854.3500000238</v>
      </c>
      <c r="AK29" s="79">
        <v>82477892.550000012</v>
      </c>
      <c r="AM29" s="80">
        <f t="shared" si="0"/>
        <v>1.8211331840840211E-2</v>
      </c>
      <c r="AN29" s="81">
        <f t="shared" si="1"/>
        <v>8.806570208450876E-3</v>
      </c>
      <c r="AO29" s="81">
        <f t="shared" si="2"/>
        <v>1.74556055253949E-2</v>
      </c>
      <c r="AP29" s="81">
        <f t="shared" si="3"/>
        <v>1.6662376372627487E-2</v>
      </c>
      <c r="AQ29" s="81">
        <f t="shared" si="4"/>
        <v>1.70329595605835E-2</v>
      </c>
      <c r="AR29" s="81">
        <f t="shared" si="5"/>
        <v>3.684749939243418E-3</v>
      </c>
      <c r="AS29" s="82">
        <f t="shared" si="6"/>
        <v>2.8955454112086811E-2</v>
      </c>
      <c r="AT29" s="83">
        <f t="shared" si="26"/>
        <v>1.8779595444439419E-2</v>
      </c>
      <c r="AU29" s="81">
        <f t="shared" si="26"/>
        <v>1.5219786836173643E-2</v>
      </c>
      <c r="AV29" s="81">
        <f t="shared" si="26"/>
        <v>1.8619875548951455E-2</v>
      </c>
      <c r="AW29" s="81">
        <f t="shared" si="25"/>
        <v>1.7612592267681797E-2</v>
      </c>
      <c r="AX29" s="81">
        <f t="shared" si="25"/>
        <v>1.7611458828291952E-2</v>
      </c>
      <c r="AY29" s="81">
        <f t="shared" si="25"/>
        <v>1.7653858938249358E-2</v>
      </c>
      <c r="AZ29" s="82">
        <f t="shared" si="25"/>
        <v>3.8221930860457269E-2</v>
      </c>
      <c r="BA29" s="83">
        <f t="shared" si="25"/>
        <v>1.8628808147820228E-2</v>
      </c>
      <c r="BB29" s="81">
        <f t="shared" si="25"/>
        <v>9.3849970201428641E-4</v>
      </c>
      <c r="BC29" s="81">
        <f t="shared" si="25"/>
        <v>1.7536198344169415E-2</v>
      </c>
      <c r="BD29" s="81">
        <f t="shared" si="25"/>
        <v>1.6412907367508982E-2</v>
      </c>
      <c r="BE29" s="81">
        <f t="shared" si="25"/>
        <v>1.7026612919845613E-2</v>
      </c>
      <c r="BF29" s="81">
        <f t="shared" si="25"/>
        <v>3.8871226671149308E-3</v>
      </c>
      <c r="BG29" s="82">
        <f t="shared" si="25"/>
        <v>5.307204893800372E-2</v>
      </c>
      <c r="BH29" s="83">
        <f t="shared" si="25"/>
        <v>1.8069915190373358E-2</v>
      </c>
      <c r="BI29" s="81">
        <f t="shared" si="25"/>
        <v>1.5421407335801987E-2</v>
      </c>
      <c r="BJ29" s="81">
        <f t="shared" si="25"/>
        <v>1.8007751273200437E-2</v>
      </c>
      <c r="BK29" s="81">
        <f t="shared" si="25"/>
        <v>1.6794396756734709E-2</v>
      </c>
      <c r="BL29" s="81">
        <f t="shared" si="25"/>
        <v>1.7262232702729596E-2</v>
      </c>
      <c r="BM29" s="81">
        <f t="shared" si="27"/>
        <v>4.0824729333573274E-3</v>
      </c>
      <c r="BN29" s="82">
        <f t="shared" si="27"/>
        <v>3.875748750608958E-2</v>
      </c>
      <c r="BO29" s="83">
        <f t="shared" si="9"/>
        <v>4.2253429914330329E-2</v>
      </c>
      <c r="BP29" s="81">
        <f t="shared" si="10"/>
        <v>3.8070721406276063E-2</v>
      </c>
      <c r="BQ29" s="81">
        <f t="shared" si="11"/>
        <v>3.316395269325108E-3</v>
      </c>
      <c r="BR29" s="82">
        <f t="shared" si="12"/>
        <v>2.0512565920127589E-2</v>
      </c>
      <c r="BS29" s="83">
        <f t="shared" si="13"/>
        <v>0.89296310542883506</v>
      </c>
      <c r="BT29" s="81">
        <f t="shared" si="14"/>
        <v>0.89967170774647187</v>
      </c>
      <c r="BU29" s="81">
        <f t="shared" si="15"/>
        <v>0.90726570282230146</v>
      </c>
      <c r="BV29" s="82">
        <f t="shared" si="16"/>
        <v>0.88109766393682709</v>
      </c>
      <c r="BW29" s="83">
        <f t="shared" si="17"/>
        <v>0.99386048909632796</v>
      </c>
      <c r="BX29" s="81">
        <f t="shared" si="18"/>
        <v>0.97320537463015822</v>
      </c>
      <c r="BY29" s="81">
        <f t="shared" si="19"/>
        <v>0.98893823920064994</v>
      </c>
      <c r="BZ29" s="82">
        <f t="shared" si="20"/>
        <v>0.99137130737918677</v>
      </c>
      <c r="CA29" s="84">
        <f t="shared" si="21"/>
        <v>69.260166444718791</v>
      </c>
      <c r="CB29" s="85">
        <f t="shared" si="22"/>
        <v>71.841891862739374</v>
      </c>
      <c r="CC29" s="85">
        <f t="shared" si="23"/>
        <v>73.280853169736517</v>
      </c>
      <c r="CD29" s="86">
        <f t="shared" si="24"/>
        <v>74.363879972471779</v>
      </c>
    </row>
    <row r="30" spans="1:82" s="75" customFormat="1" x14ac:dyDescent="0.25">
      <c r="A30" s="74" t="s">
        <v>45</v>
      </c>
      <c r="B30" t="s">
        <v>46</v>
      </c>
      <c r="C30" s="76">
        <v>51451824.789999999</v>
      </c>
      <c r="D30" s="77">
        <v>-160110.40999999642</v>
      </c>
      <c r="E30" s="77">
        <v>51291714.380000003</v>
      </c>
      <c r="F30" s="77">
        <v>49554544.359999999</v>
      </c>
      <c r="G30" s="77">
        <v>48138758.810000002</v>
      </c>
      <c r="H30" s="77">
        <v>1415785.549999997</v>
      </c>
      <c r="I30" s="78">
        <v>1737170.0200000033</v>
      </c>
      <c r="J30" s="76">
        <v>51319678</v>
      </c>
      <c r="K30" s="77">
        <v>1675675.3200000003</v>
      </c>
      <c r="L30" s="77">
        <v>52995353.32</v>
      </c>
      <c r="M30" s="77">
        <v>52034741.020000003</v>
      </c>
      <c r="N30" s="77">
        <v>50503692.450000003</v>
      </c>
      <c r="O30" s="77">
        <v>1531048.5700000003</v>
      </c>
      <c r="P30" s="78">
        <v>960612.29999999702</v>
      </c>
      <c r="Q30" s="76">
        <v>53639301</v>
      </c>
      <c r="R30" s="77">
        <v>3126357.3100000024</v>
      </c>
      <c r="S30" s="77">
        <v>56765658.310000002</v>
      </c>
      <c r="T30" s="77">
        <v>56258358.789999999</v>
      </c>
      <c r="U30" s="77">
        <v>55031373.619999997</v>
      </c>
      <c r="V30" s="77">
        <v>1226985.1700000018</v>
      </c>
      <c r="W30" s="78">
        <v>507299.52000000328</v>
      </c>
      <c r="X30" s="76">
        <v>56962485</v>
      </c>
      <c r="Y30" s="77">
        <v>1707921.8999999985</v>
      </c>
      <c r="Z30" s="77">
        <v>58670406.899999999</v>
      </c>
      <c r="AA30" s="77">
        <v>53974940.210000001</v>
      </c>
      <c r="AB30" s="77">
        <v>52623376.43</v>
      </c>
      <c r="AC30" s="77">
        <v>1351563.7800000012</v>
      </c>
      <c r="AD30" s="78">
        <v>4695466.6899999976</v>
      </c>
      <c r="AE30" s="77">
        <v>213373288.78999999</v>
      </c>
      <c r="AF30" s="77">
        <v>6349844.1200000048</v>
      </c>
      <c r="AG30" s="77">
        <v>219723132.91</v>
      </c>
      <c r="AH30" s="77">
        <v>211822584.38</v>
      </c>
      <c r="AI30" s="77">
        <v>206297201.31</v>
      </c>
      <c r="AJ30" s="77">
        <v>5525383.0700000003</v>
      </c>
      <c r="AK30" s="79">
        <v>7900548.5300000012</v>
      </c>
      <c r="AM30" s="80">
        <f t="shared" si="0"/>
        <v>5.0934049462403883E-3</v>
      </c>
      <c r="AN30" s="81">
        <f t="shared" si="1"/>
        <v>-1.8139700763039618E-4</v>
      </c>
      <c r="AO30" s="81">
        <f t="shared" si="2"/>
        <v>4.6695444805403405E-3</v>
      </c>
      <c r="AP30" s="81">
        <f t="shared" si="3"/>
        <v>4.822578377042099E-3</v>
      </c>
      <c r="AQ30" s="81">
        <f t="shared" si="4"/>
        <v>4.8185730275725888E-3</v>
      </c>
      <c r="AR30" s="81">
        <f t="shared" si="5"/>
        <v>4.9628435883087105E-3</v>
      </c>
      <c r="AS30" s="82">
        <f t="shared" si="6"/>
        <v>2.4509338403969098E-3</v>
      </c>
      <c r="AT30" s="83">
        <f t="shared" si="26"/>
        <v>5.118908046101195E-3</v>
      </c>
      <c r="AU30" s="81">
        <f t="shared" si="26"/>
        <v>3.5580701786699495E-3</v>
      </c>
      <c r="AV30" s="81">
        <f t="shared" si="26"/>
        <v>5.0488770729525496E-3</v>
      </c>
      <c r="AW30" s="81">
        <f t="shared" si="25"/>
        <v>5.212101282116524E-3</v>
      </c>
      <c r="AX30" s="81">
        <f t="shared" si="25"/>
        <v>5.1976871115767733E-3</v>
      </c>
      <c r="AY30" s="81">
        <f t="shared" si="25"/>
        <v>5.7368976077924764E-3</v>
      </c>
      <c r="AZ30" s="82">
        <f t="shared" si="25"/>
        <v>1.8724816778297971E-3</v>
      </c>
      <c r="BA30" s="83">
        <f t="shared" si="25"/>
        <v>5.1167582075655948E-3</v>
      </c>
      <c r="BB30" s="81">
        <f t="shared" si="25"/>
        <v>4.5303648497790096E-3</v>
      </c>
      <c r="BC30" s="81">
        <f t="shared" si="25"/>
        <v>5.0805406857809344E-3</v>
      </c>
      <c r="BD30" s="81">
        <f t="shared" si="25"/>
        <v>5.1942983279008514E-3</v>
      </c>
      <c r="BE30" s="81">
        <f t="shared" si="25"/>
        <v>5.3299576519809534E-3</v>
      </c>
      <c r="BF30" s="81">
        <f t="shared" si="25"/>
        <v>2.4254795033706957E-3</v>
      </c>
      <c r="BG30" s="82">
        <f t="shared" si="25"/>
        <v>1.4817629351588091E-3</v>
      </c>
      <c r="BH30" s="83">
        <f t="shared" si="25"/>
        <v>5.166055193762337E-3</v>
      </c>
      <c r="BI30" s="81">
        <f t="shared" si="25"/>
        <v>6.4444524942992515E-3</v>
      </c>
      <c r="BJ30" s="81">
        <f t="shared" si="25"/>
        <v>5.1960608377960146E-3</v>
      </c>
      <c r="BK30" s="81">
        <f t="shared" si="25"/>
        <v>5.0597396731844524E-3</v>
      </c>
      <c r="BL30" s="81">
        <f t="shared" si="25"/>
        <v>5.1145911797200738E-3</v>
      </c>
      <c r="BM30" s="81">
        <f t="shared" si="27"/>
        <v>3.569327962311021E-3</v>
      </c>
      <c r="BN30" s="82">
        <f t="shared" si="27"/>
        <v>7.5273071225912102E-3</v>
      </c>
      <c r="BO30" s="83">
        <f t="shared" si="9"/>
        <v>-3.111850952876504E-3</v>
      </c>
      <c r="BP30" s="81">
        <f t="shared" si="10"/>
        <v>3.2651711493591216E-2</v>
      </c>
      <c r="BQ30" s="81">
        <f t="shared" si="11"/>
        <v>5.8284825710163565E-2</v>
      </c>
      <c r="BR30" s="82">
        <f t="shared" si="12"/>
        <v>2.9983275834963987E-2</v>
      </c>
      <c r="BS30" s="83">
        <f t="shared" si="13"/>
        <v>0.96613156645281928</v>
      </c>
      <c r="BT30" s="81">
        <f t="shared" si="14"/>
        <v>0.98187365042743346</v>
      </c>
      <c r="BU30" s="81">
        <f t="shared" si="15"/>
        <v>0.99106326720938187</v>
      </c>
      <c r="BV30" s="82">
        <f t="shared" si="16"/>
        <v>0.91996873827715009</v>
      </c>
      <c r="BW30" s="83">
        <f t="shared" si="17"/>
        <v>0.9714297534507691</v>
      </c>
      <c r="BX30" s="81">
        <f t="shared" si="18"/>
        <v>0.97057641606380762</v>
      </c>
      <c r="BY30" s="81">
        <f t="shared" si="19"/>
        <v>0.97819017126717001</v>
      </c>
      <c r="BZ30" s="82">
        <f t="shared" si="20"/>
        <v>0.97495942052475681</v>
      </c>
      <c r="CA30" s="84">
        <f t="shared" si="21"/>
        <v>20.045915037385946</v>
      </c>
      <c r="CB30" s="85">
        <f t="shared" si="22"/>
        <v>21.260199009691039</v>
      </c>
      <c r="CC30" s="85">
        <f t="shared" si="23"/>
        <v>23.191662790970899</v>
      </c>
      <c r="CD30" s="86">
        <f t="shared" si="24"/>
        <v>22.404012433358627</v>
      </c>
    </row>
    <row r="31" spans="1:82" x14ac:dyDescent="0.25">
      <c r="A31" s="1" t="s">
        <v>47</v>
      </c>
      <c r="B31" t="s">
        <v>48</v>
      </c>
      <c r="C31" s="63">
        <v>19886046</v>
      </c>
      <c r="D31" s="64">
        <v>-1117459.9200000018</v>
      </c>
      <c r="E31" s="64">
        <v>18768586.079999998</v>
      </c>
      <c r="F31" s="64">
        <v>19539248.359999999</v>
      </c>
      <c r="G31" s="64">
        <v>18716246.379999999</v>
      </c>
      <c r="H31" s="64">
        <v>823001.98000000045</v>
      </c>
      <c r="I31" s="65">
        <v>-770662.28000000119</v>
      </c>
      <c r="J31" s="63">
        <v>20625056</v>
      </c>
      <c r="K31" s="64">
        <v>344723.37999999896</v>
      </c>
      <c r="L31" s="64">
        <v>20969779.379999999</v>
      </c>
      <c r="M31" s="64">
        <v>21776711.879999999</v>
      </c>
      <c r="N31" s="64">
        <v>21017317.920000002</v>
      </c>
      <c r="O31" s="64">
        <v>759393.95999999717</v>
      </c>
      <c r="P31" s="65">
        <v>-806932.5</v>
      </c>
      <c r="Q31" s="63">
        <v>21453584</v>
      </c>
      <c r="R31" s="64">
        <v>889514.3599999994</v>
      </c>
      <c r="S31" s="64">
        <v>22343098.359999999</v>
      </c>
      <c r="T31" s="64">
        <v>22590841.329999998</v>
      </c>
      <c r="U31" s="64">
        <v>22015249.41</v>
      </c>
      <c r="V31" s="64">
        <v>575591.91999999806</v>
      </c>
      <c r="W31" s="65">
        <v>-247742.96999999881</v>
      </c>
      <c r="X31" s="63">
        <v>23437680</v>
      </c>
      <c r="Y31" s="64">
        <v>2834603.6900000013</v>
      </c>
      <c r="Z31" s="64">
        <v>26272283.690000001</v>
      </c>
      <c r="AA31" s="64">
        <v>24346119.949999999</v>
      </c>
      <c r="AB31" s="64">
        <v>24164242.699999999</v>
      </c>
      <c r="AC31" s="64">
        <v>181877.25</v>
      </c>
      <c r="AD31" s="65">
        <v>1926163.7400000021</v>
      </c>
      <c r="AE31" s="64">
        <v>85402366</v>
      </c>
      <c r="AF31" s="64">
        <v>2951381.5099999979</v>
      </c>
      <c r="AG31" s="64">
        <v>88353747.50999999</v>
      </c>
      <c r="AH31" s="64">
        <v>88252921.519999996</v>
      </c>
      <c r="AI31" s="64">
        <v>85913056.409999996</v>
      </c>
      <c r="AJ31" s="64">
        <v>2339865.1099999957</v>
      </c>
      <c r="AK31" s="66">
        <v>100825.99000000209</v>
      </c>
      <c r="AM31" s="67">
        <f t="shared" si="0"/>
        <v>1.9685926684032753E-3</v>
      </c>
      <c r="AN31" s="68">
        <f t="shared" si="1"/>
        <v>-1.2660256483941724E-3</v>
      </c>
      <c r="AO31" s="68">
        <f t="shared" si="2"/>
        <v>1.708672611098835E-3</v>
      </c>
      <c r="AP31" s="68">
        <f t="shared" si="3"/>
        <v>1.9015320968353527E-3</v>
      </c>
      <c r="AQ31" s="68">
        <f t="shared" si="4"/>
        <v>1.8734508785327592E-3</v>
      </c>
      <c r="AR31" s="68">
        <f t="shared" si="5"/>
        <v>2.8849214484555127E-3</v>
      </c>
      <c r="AS31" s="69">
        <f t="shared" si="6"/>
        <v>-1.0873099580485726E-3</v>
      </c>
      <c r="AT31" s="70">
        <f t="shared" si="26"/>
        <v>2.0572569669998265E-3</v>
      </c>
      <c r="AU31" s="68">
        <f t="shared" si="26"/>
        <v>7.3197352949514404E-4</v>
      </c>
      <c r="AV31" s="68">
        <f t="shared" si="26"/>
        <v>1.9977947443290136E-3</v>
      </c>
      <c r="AW31" s="68">
        <f t="shared" si="25"/>
        <v>2.1812816915222945E-3</v>
      </c>
      <c r="AX31" s="68">
        <f t="shared" si="25"/>
        <v>2.1630387239675096E-3</v>
      </c>
      <c r="AY31" s="68">
        <f t="shared" si="25"/>
        <v>2.8454782414225033E-3</v>
      </c>
      <c r="AZ31" s="69">
        <f t="shared" si="25"/>
        <v>-1.5729200235052138E-3</v>
      </c>
      <c r="BA31" s="70">
        <f t="shared" si="25"/>
        <v>2.0464994876368344E-3</v>
      </c>
      <c r="BB31" s="68">
        <f t="shared" si="25"/>
        <v>1.288984012488856E-3</v>
      </c>
      <c r="BC31" s="68">
        <f t="shared" si="25"/>
        <v>1.9997129187593358E-3</v>
      </c>
      <c r="BD31" s="68">
        <f t="shared" si="25"/>
        <v>2.0857979484312727E-3</v>
      </c>
      <c r="BE31" s="68">
        <f t="shared" si="25"/>
        <v>2.1322445604093332E-3</v>
      </c>
      <c r="BF31" s="68">
        <f t="shared" si="25"/>
        <v>1.1378184825703954E-3</v>
      </c>
      <c r="BG31" s="69">
        <f t="shared" si="25"/>
        <v>-7.2362842052788989E-4</v>
      </c>
      <c r="BH31" s="70">
        <f t="shared" si="25"/>
        <v>2.1256156309497321E-3</v>
      </c>
      <c r="BI31" s="68">
        <f t="shared" si="25"/>
        <v>1.0695728429016799E-2</v>
      </c>
      <c r="BJ31" s="68">
        <f t="shared" si="25"/>
        <v>2.3267673025304343E-3</v>
      </c>
      <c r="BK31" s="68">
        <f t="shared" si="25"/>
        <v>2.2822633711097628E-3</v>
      </c>
      <c r="BL31" s="68">
        <f t="shared" si="25"/>
        <v>2.3485802501182302E-3</v>
      </c>
      <c r="BM31" s="68">
        <f t="shared" si="27"/>
        <v>4.8031736551362123E-4</v>
      </c>
      <c r="BN31" s="69">
        <f t="shared" si="27"/>
        <v>3.0878349260271181E-3</v>
      </c>
      <c r="BO31" s="70">
        <f t="shared" si="9"/>
        <v>-5.6193167812243913E-2</v>
      </c>
      <c r="BP31" s="68">
        <f t="shared" si="10"/>
        <v>1.6713815467943406E-2</v>
      </c>
      <c r="BQ31" s="68">
        <f t="shared" si="11"/>
        <v>4.1462273156783476E-2</v>
      </c>
      <c r="BR31" s="69">
        <f t="shared" si="12"/>
        <v>0.12094216193752971</v>
      </c>
      <c r="BS31" s="70">
        <f t="shared" si="13"/>
        <v>1.0410612859548982</v>
      </c>
      <c r="BT31" s="68">
        <f t="shared" si="14"/>
        <v>1.0384807338874349</v>
      </c>
      <c r="BU31" s="68">
        <f t="shared" si="15"/>
        <v>1.0110881206361031</v>
      </c>
      <c r="BV31" s="69">
        <f t="shared" si="16"/>
        <v>0.92668457136319837</v>
      </c>
      <c r="BW31" s="70">
        <f t="shared" si="17"/>
        <v>0.95787954762452288</v>
      </c>
      <c r="BX31" s="68">
        <f t="shared" si="18"/>
        <v>0.96512816240649102</v>
      </c>
      <c r="BY31" s="68">
        <f t="shared" si="19"/>
        <v>0.97452100558841837</v>
      </c>
      <c r="BZ31" s="69">
        <f t="shared" si="20"/>
        <v>0.99252951803517253</v>
      </c>
      <c r="CA31" s="71">
        <f t="shared" si="21"/>
        <v>7.9040604162048371</v>
      </c>
      <c r="CB31" s="72">
        <f t="shared" si="22"/>
        <v>8.8974638725991504</v>
      </c>
      <c r="CC31" s="72">
        <f t="shared" si="23"/>
        <v>9.3127347750289484</v>
      </c>
      <c r="CD31" s="73">
        <f t="shared" si="24"/>
        <v>10.105629982018659</v>
      </c>
    </row>
    <row r="32" spans="1:82" x14ac:dyDescent="0.25">
      <c r="A32" s="1" t="s">
        <v>49</v>
      </c>
      <c r="B32" t="s">
        <v>50</v>
      </c>
      <c r="C32" s="63">
        <v>8314980</v>
      </c>
      <c r="D32" s="64">
        <v>3654.25</v>
      </c>
      <c r="E32" s="64">
        <v>8318634.25</v>
      </c>
      <c r="F32" s="64">
        <v>8331276.46</v>
      </c>
      <c r="G32" s="64">
        <v>7760931.54</v>
      </c>
      <c r="H32" s="64">
        <v>570344.91999999993</v>
      </c>
      <c r="I32" s="65">
        <v>-12642.209999999963</v>
      </c>
      <c r="J32" s="63">
        <v>8325168</v>
      </c>
      <c r="K32" s="64">
        <v>63900</v>
      </c>
      <c r="L32" s="64">
        <v>8389068</v>
      </c>
      <c r="M32" s="64">
        <v>8405790.1699999999</v>
      </c>
      <c r="N32" s="64">
        <v>8364357.1200000001</v>
      </c>
      <c r="O32" s="64">
        <v>41433.049999999814</v>
      </c>
      <c r="P32" s="65">
        <v>-16722.169999999925</v>
      </c>
      <c r="Q32" s="63">
        <v>8722181</v>
      </c>
      <c r="R32" s="64">
        <v>1053368.8499999996</v>
      </c>
      <c r="S32" s="64">
        <v>9775549.8499999996</v>
      </c>
      <c r="T32" s="64">
        <v>9717171.8300000001</v>
      </c>
      <c r="U32" s="64">
        <v>9680298.2799999993</v>
      </c>
      <c r="V32" s="64">
        <v>36873.550000000745</v>
      </c>
      <c r="W32" s="65">
        <v>58378.019999999553</v>
      </c>
      <c r="X32" s="63">
        <v>8978860</v>
      </c>
      <c r="Y32" s="64">
        <v>1157000.8499999996</v>
      </c>
      <c r="Z32" s="64">
        <v>10135860.85</v>
      </c>
      <c r="AA32" s="64">
        <v>8176773.9900000002</v>
      </c>
      <c r="AB32" s="64">
        <v>8161078.3600000003</v>
      </c>
      <c r="AC32" s="64">
        <v>15695.629999999888</v>
      </c>
      <c r="AD32" s="65">
        <v>1959086.8599999994</v>
      </c>
      <c r="AE32" s="64">
        <v>34341189</v>
      </c>
      <c r="AF32" s="64">
        <v>2277923.9499999993</v>
      </c>
      <c r="AG32" s="64">
        <v>36619112.950000003</v>
      </c>
      <c r="AH32" s="64">
        <v>34631012.450000003</v>
      </c>
      <c r="AI32" s="64">
        <v>33966665.299999997</v>
      </c>
      <c r="AJ32" s="64">
        <v>664347.15000000037</v>
      </c>
      <c r="AK32" s="66">
        <v>1988100.4999999991</v>
      </c>
      <c r="AM32" s="67">
        <f t="shared" si="0"/>
        <v>8.231303832808124E-4</v>
      </c>
      <c r="AN32" s="68">
        <f t="shared" si="1"/>
        <v>4.140080680159336E-6</v>
      </c>
      <c r="AO32" s="68">
        <f t="shared" si="2"/>
        <v>7.5731983454364188E-4</v>
      </c>
      <c r="AP32" s="68">
        <f t="shared" si="3"/>
        <v>8.1078807661457114E-4</v>
      </c>
      <c r="AQ32" s="68">
        <f t="shared" si="4"/>
        <v>7.7685042805284983E-4</v>
      </c>
      <c r="AR32" s="68">
        <f t="shared" si="5"/>
        <v>1.9992665056840354E-3</v>
      </c>
      <c r="AS32" s="69">
        <f t="shared" si="6"/>
        <v>-1.783660778718946E-5</v>
      </c>
      <c r="AT32" s="70">
        <f t="shared" si="26"/>
        <v>8.3039822386150181E-4</v>
      </c>
      <c r="AU32" s="68">
        <f t="shared" si="26"/>
        <v>1.3568301788738509E-4</v>
      </c>
      <c r="AV32" s="68">
        <f t="shared" si="26"/>
        <v>7.9922805369155524E-4</v>
      </c>
      <c r="AW32" s="68">
        <f t="shared" si="25"/>
        <v>8.4197266794159729E-4</v>
      </c>
      <c r="AX32" s="68">
        <f t="shared" si="25"/>
        <v>8.608343091406857E-4</v>
      </c>
      <c r="AY32" s="68">
        <f t="shared" si="25"/>
        <v>1.5525122460912193E-4</v>
      </c>
      <c r="AZ32" s="69">
        <f t="shared" si="25"/>
        <v>-3.2595831782036371E-5</v>
      </c>
      <c r="BA32" s="70">
        <f t="shared" si="25"/>
        <v>8.3202596580486178E-4</v>
      </c>
      <c r="BB32" s="68">
        <f t="shared" si="25"/>
        <v>1.5264234822513403E-3</v>
      </c>
      <c r="BC32" s="68">
        <f t="shared" si="25"/>
        <v>8.7491416848513076E-4</v>
      </c>
      <c r="BD32" s="68">
        <f t="shared" si="25"/>
        <v>8.9718026750304101E-4</v>
      </c>
      <c r="BE32" s="68">
        <f t="shared" si="25"/>
        <v>9.3756663693731119E-4</v>
      </c>
      <c r="BF32" s="68">
        <f t="shared" si="25"/>
        <v>7.2890888926975542E-5</v>
      </c>
      <c r="BG32" s="69">
        <f t="shared" si="25"/>
        <v>1.7051541121891549E-4</v>
      </c>
      <c r="BH32" s="70">
        <f t="shared" si="25"/>
        <v>8.1431289974559398E-4</v>
      </c>
      <c r="BI32" s="68">
        <f t="shared" si="25"/>
        <v>4.3656779702215065E-3</v>
      </c>
      <c r="BJ32" s="68">
        <f t="shared" si="25"/>
        <v>8.97668047705918E-4</v>
      </c>
      <c r="BK32" s="68">
        <f t="shared" si="25"/>
        <v>7.665103026496847E-4</v>
      </c>
      <c r="BL32" s="68">
        <f t="shared" si="25"/>
        <v>7.931946262054087E-4</v>
      </c>
      <c r="BM32" s="68">
        <f t="shared" si="27"/>
        <v>4.1450393887506573E-5</v>
      </c>
      <c r="BN32" s="69">
        <f t="shared" si="27"/>
        <v>3.1406140110543201E-3</v>
      </c>
      <c r="BO32" s="70">
        <f t="shared" si="9"/>
        <v>4.3947790614048379E-4</v>
      </c>
      <c r="BP32" s="68">
        <f t="shared" si="10"/>
        <v>7.6755207822833127E-3</v>
      </c>
      <c r="BQ32" s="68">
        <f t="shared" si="11"/>
        <v>0.12076897395273035</v>
      </c>
      <c r="BR32" s="69">
        <f t="shared" si="12"/>
        <v>0.12885832388521479</v>
      </c>
      <c r="BS32" s="70">
        <f t="shared" si="13"/>
        <v>1.0015197458645331</v>
      </c>
      <c r="BT32" s="68">
        <f t="shared" si="14"/>
        <v>1.0019933286987304</v>
      </c>
      <c r="BU32" s="68">
        <f t="shared" si="15"/>
        <v>0.99402815996074123</v>
      </c>
      <c r="BV32" s="69">
        <f t="shared" si="16"/>
        <v>0.80671726960418966</v>
      </c>
      <c r="BW32" s="70">
        <f t="shared" si="17"/>
        <v>0.93154171239685402</v>
      </c>
      <c r="BX32" s="68">
        <f t="shared" si="18"/>
        <v>0.99507089171130236</v>
      </c>
      <c r="BY32" s="68">
        <f t="shared" si="19"/>
        <v>0.99620532078210655</v>
      </c>
      <c r="BZ32" s="69">
        <f t="shared" si="20"/>
        <v>0.99808046180324961</v>
      </c>
      <c r="CA32" s="71">
        <f t="shared" si="21"/>
        <v>3.3701865737452126</v>
      </c>
      <c r="CB32" s="72">
        <f t="shared" si="22"/>
        <v>3.4344126317303361</v>
      </c>
      <c r="CC32" s="72">
        <f t="shared" si="23"/>
        <v>4.005758027966845</v>
      </c>
      <c r="CD32" s="73">
        <f t="shared" si="24"/>
        <v>3.3940296260445533</v>
      </c>
    </row>
    <row r="33" spans="1:82" x14ac:dyDescent="0.25">
      <c r="A33" s="1" t="s">
        <v>51</v>
      </c>
      <c r="B33" t="s">
        <v>52</v>
      </c>
      <c r="C33" s="63">
        <v>5598719</v>
      </c>
      <c r="D33" s="64">
        <v>-1746</v>
      </c>
      <c r="E33" s="64">
        <v>5596973</v>
      </c>
      <c r="F33" s="64">
        <v>5457963.7300000004</v>
      </c>
      <c r="G33" s="64">
        <v>4763392.97</v>
      </c>
      <c r="H33" s="64">
        <v>694570.76000000071</v>
      </c>
      <c r="I33" s="65">
        <v>139009.26999999955</v>
      </c>
      <c r="J33" s="63">
        <v>5728341</v>
      </c>
      <c r="K33" s="64">
        <v>42756.199999999953</v>
      </c>
      <c r="L33" s="64">
        <v>5771097.2000000002</v>
      </c>
      <c r="M33" s="64">
        <v>5692625.2699999996</v>
      </c>
      <c r="N33" s="64">
        <v>5634958.8799999999</v>
      </c>
      <c r="O33" s="64">
        <v>57666.39000000013</v>
      </c>
      <c r="P33" s="65">
        <v>78471.929999999935</v>
      </c>
      <c r="Q33" s="63">
        <v>5818726</v>
      </c>
      <c r="R33" s="64">
        <v>66992.929999999702</v>
      </c>
      <c r="S33" s="64">
        <v>5885718.9299999997</v>
      </c>
      <c r="T33" s="64">
        <v>5757662.9299999997</v>
      </c>
      <c r="U33" s="64">
        <v>5686428.4199999999</v>
      </c>
      <c r="V33" s="64">
        <v>71234.509999999776</v>
      </c>
      <c r="W33" s="65">
        <v>128056</v>
      </c>
      <c r="X33" s="63">
        <v>5949666</v>
      </c>
      <c r="Y33" s="64">
        <v>176851.58000000007</v>
      </c>
      <c r="Z33" s="64">
        <v>6126517.5800000001</v>
      </c>
      <c r="AA33" s="64">
        <v>5774154.7000000002</v>
      </c>
      <c r="AB33" s="64">
        <v>5738837.5800000001</v>
      </c>
      <c r="AC33" s="64">
        <v>35317.120000000112</v>
      </c>
      <c r="AD33" s="65">
        <v>352362.87999999989</v>
      </c>
      <c r="AE33" s="64">
        <v>23095452</v>
      </c>
      <c r="AF33" s="64">
        <v>284854.70999999973</v>
      </c>
      <c r="AG33" s="64">
        <v>23380306.710000001</v>
      </c>
      <c r="AH33" s="64">
        <v>22682406.629999999</v>
      </c>
      <c r="AI33" s="64">
        <v>21823617.850000001</v>
      </c>
      <c r="AJ33" s="64">
        <v>858788.78000000073</v>
      </c>
      <c r="AK33" s="66">
        <v>697900.07999999938</v>
      </c>
      <c r="AM33" s="67">
        <f t="shared" si="0"/>
        <v>5.5423773915891166E-4</v>
      </c>
      <c r="AN33" s="68">
        <f t="shared" si="1"/>
        <v>-1.9781298125629609E-6</v>
      </c>
      <c r="AO33" s="68">
        <f t="shared" si="2"/>
        <v>5.0954261708347512E-4</v>
      </c>
      <c r="AP33" s="68">
        <f t="shared" si="3"/>
        <v>5.3116133357538242E-4</v>
      </c>
      <c r="AQ33" s="68">
        <f t="shared" si="4"/>
        <v>4.7680408577968657E-4</v>
      </c>
      <c r="AR33" s="68">
        <f t="shared" si="5"/>
        <v>2.4347232834045517E-3</v>
      </c>
      <c r="AS33" s="69">
        <f t="shared" si="6"/>
        <v>1.9612503096954736E-4</v>
      </c>
      <c r="AT33" s="70">
        <f t="shared" si="26"/>
        <v>5.713763604617972E-4</v>
      </c>
      <c r="AU33" s="68">
        <f t="shared" si="26"/>
        <v>9.0787014857536896E-5</v>
      </c>
      <c r="AV33" s="68">
        <f t="shared" si="26"/>
        <v>5.4981349332497778E-4</v>
      </c>
      <c r="AW33" s="68">
        <f t="shared" si="25"/>
        <v>5.7020634458374248E-4</v>
      </c>
      <c r="AX33" s="68">
        <f t="shared" si="25"/>
        <v>5.7993290636793992E-4</v>
      </c>
      <c r="AY33" s="68">
        <f t="shared" si="25"/>
        <v>2.16078171080509E-4</v>
      </c>
      <c r="AZ33" s="69">
        <f t="shared" si="25"/>
        <v>1.5296207548970873E-4</v>
      </c>
      <c r="BA33" s="70">
        <f t="shared" si="25"/>
        <v>5.5505969434753303E-4</v>
      </c>
      <c r="BB33" s="68">
        <f t="shared" si="25"/>
        <v>9.7078607836960311E-5</v>
      </c>
      <c r="BC33" s="68">
        <f t="shared" si="25"/>
        <v>5.2677332350549509E-4</v>
      </c>
      <c r="BD33" s="68">
        <f t="shared" si="25"/>
        <v>5.3160134019465449E-4</v>
      </c>
      <c r="BE33" s="68">
        <f t="shared" si="25"/>
        <v>5.5074806743704476E-4</v>
      </c>
      <c r="BF33" s="68">
        <f t="shared" si="25"/>
        <v>1.408149406872245E-4</v>
      </c>
      <c r="BG33" s="69">
        <f t="shared" si="25"/>
        <v>3.7403669221822887E-4</v>
      </c>
      <c r="BH33" s="70">
        <f t="shared" si="25"/>
        <v>5.3958851936412519E-4</v>
      </c>
      <c r="BI33" s="68">
        <f t="shared" si="25"/>
        <v>6.6730897112553277E-4</v>
      </c>
      <c r="BJ33" s="68">
        <f t="shared" si="25"/>
        <v>5.4258628415114691E-4</v>
      </c>
      <c r="BK33" s="68">
        <f t="shared" si="25"/>
        <v>5.4128303803626342E-4</v>
      </c>
      <c r="BL33" s="68">
        <f t="shared" si="25"/>
        <v>5.5777128074550831E-4</v>
      </c>
      <c r="BM33" s="68">
        <f t="shared" si="27"/>
        <v>9.3268542579835989E-5</v>
      </c>
      <c r="BN33" s="69">
        <f t="shared" si="27"/>
        <v>5.6487326851013234E-4</v>
      </c>
      <c r="BO33" s="70">
        <f t="shared" si="9"/>
        <v>-3.1185705158626463E-4</v>
      </c>
      <c r="BP33" s="68">
        <f t="shared" si="10"/>
        <v>7.4639760447221901E-3</v>
      </c>
      <c r="BQ33" s="68">
        <f t="shared" si="11"/>
        <v>1.1513332987323979E-2</v>
      </c>
      <c r="BR33" s="69">
        <f t="shared" si="12"/>
        <v>2.9724623197335796E-2</v>
      </c>
      <c r="BS33" s="70">
        <f t="shared" si="13"/>
        <v>0.97516349105132372</v>
      </c>
      <c r="BT33" s="68">
        <f t="shared" si="14"/>
        <v>0.98640259775905337</v>
      </c>
      <c r="BU33" s="68">
        <f t="shared" si="15"/>
        <v>0.97824292978937744</v>
      </c>
      <c r="BV33" s="69">
        <f t="shared" si="16"/>
        <v>0.94248561676370801</v>
      </c>
      <c r="BW33" s="70">
        <f t="shared" si="17"/>
        <v>0.87274177800371699</v>
      </c>
      <c r="BX33" s="68">
        <f t="shared" si="18"/>
        <v>0.98986998313345864</v>
      </c>
      <c r="BY33" s="68">
        <f t="shared" si="19"/>
        <v>0.98762787768821336</v>
      </c>
      <c r="BZ33" s="69">
        <f t="shared" si="20"/>
        <v>0.99388358611174721</v>
      </c>
      <c r="CA33" s="71">
        <f t="shared" si="21"/>
        <v>2.2078676864402529</v>
      </c>
      <c r="CB33" s="72">
        <f t="shared" si="22"/>
        <v>2.325875823640184</v>
      </c>
      <c r="CC33" s="72">
        <f t="shared" si="23"/>
        <v>2.373509999377525</v>
      </c>
      <c r="CD33" s="73">
        <f t="shared" si="24"/>
        <v>2.3967462156997201</v>
      </c>
    </row>
    <row r="34" spans="1:82" s="51" customFormat="1" x14ac:dyDescent="0.25">
      <c r="A34" s="50" t="s">
        <v>53</v>
      </c>
      <c r="B34" s="51" t="s">
        <v>54</v>
      </c>
      <c r="C34" s="52">
        <v>21720005.32</v>
      </c>
      <c r="D34" s="53">
        <v>-1808842.8099999996</v>
      </c>
      <c r="E34" s="53">
        <v>19911162.510000002</v>
      </c>
      <c r="F34" s="53">
        <v>18870732.93</v>
      </c>
      <c r="G34" s="53">
        <v>17427625.399999999</v>
      </c>
      <c r="H34" s="53">
        <v>1443107.5299999993</v>
      </c>
      <c r="I34" s="54">
        <v>1040429.580000001</v>
      </c>
      <c r="J34" s="52">
        <v>22650637</v>
      </c>
      <c r="K34" s="53">
        <v>-1506889.7800000003</v>
      </c>
      <c r="L34" s="53">
        <v>21143747.219999999</v>
      </c>
      <c r="M34" s="53">
        <v>19152761.599999998</v>
      </c>
      <c r="N34" s="53">
        <v>18693950.060000002</v>
      </c>
      <c r="O34" s="53">
        <v>458811.53999999969</v>
      </c>
      <c r="P34" s="54">
        <v>1990985.6199999996</v>
      </c>
      <c r="Q34" s="52">
        <v>23731267.740000002</v>
      </c>
      <c r="R34" s="53">
        <v>-443905.14999999944</v>
      </c>
      <c r="S34" s="53">
        <v>23287362.59</v>
      </c>
      <c r="T34" s="53">
        <v>21692931.34</v>
      </c>
      <c r="U34" s="53">
        <v>20092273.189999998</v>
      </c>
      <c r="V34" s="53">
        <v>1600658.1500000004</v>
      </c>
      <c r="W34" s="54">
        <v>1594431.2500000009</v>
      </c>
      <c r="X34" s="52">
        <v>26620944.530000001</v>
      </c>
      <c r="Y34" s="53">
        <v>2587549.129999998</v>
      </c>
      <c r="Z34" s="53">
        <v>29208493.659999996</v>
      </c>
      <c r="AA34" s="53">
        <v>20788629.079999998</v>
      </c>
      <c r="AB34" s="53">
        <v>19717622.43</v>
      </c>
      <c r="AC34" s="53">
        <v>1071006.6500000004</v>
      </c>
      <c r="AD34" s="54">
        <v>8419864.5799999982</v>
      </c>
      <c r="AE34" s="53">
        <v>94722854.590000004</v>
      </c>
      <c r="AF34" s="53">
        <v>-1172088.6100000013</v>
      </c>
      <c r="AG34" s="53">
        <v>93550765.979999989</v>
      </c>
      <c r="AH34" s="53">
        <v>80505054.949999988</v>
      </c>
      <c r="AI34" s="53">
        <v>75931471.079999998</v>
      </c>
      <c r="AJ34" s="53">
        <v>4573583.8699999992</v>
      </c>
      <c r="AK34" s="55">
        <v>13045711.030000001</v>
      </c>
      <c r="AM34" s="56">
        <f t="shared" si="0"/>
        <v>2.1501430314820823E-3</v>
      </c>
      <c r="AN34" s="57">
        <f t="shared" si="1"/>
        <v>-2.0493275422114312E-3</v>
      </c>
      <c r="AO34" s="57">
        <f t="shared" si="2"/>
        <v>1.8126915842759605E-3</v>
      </c>
      <c r="AP34" s="57">
        <f t="shared" si="3"/>
        <v>1.8364731179046664E-3</v>
      </c>
      <c r="AQ34" s="57">
        <f t="shared" si="4"/>
        <v>1.7444630431483895E-3</v>
      </c>
      <c r="AR34" s="57">
        <f t="shared" si="5"/>
        <v>5.0586170712792851E-3</v>
      </c>
      <c r="AS34" s="58">
        <f t="shared" si="6"/>
        <v>1.4679185323333761E-3</v>
      </c>
      <c r="AT34" s="59">
        <f t="shared" si="26"/>
        <v>2.2592996002160698E-3</v>
      </c>
      <c r="AU34" s="57">
        <f t="shared" si="26"/>
        <v>-3.1996768853530173E-3</v>
      </c>
      <c r="AV34" s="57">
        <f t="shared" si="26"/>
        <v>2.0143686924920423E-3</v>
      </c>
      <c r="AW34" s="57">
        <f t="shared" si="25"/>
        <v>1.9184516216399169E-3</v>
      </c>
      <c r="AX34" s="57">
        <f t="shared" si="25"/>
        <v>1.9239247385231899E-3</v>
      </c>
      <c r="AY34" s="57">
        <f t="shared" si="25"/>
        <v>1.7191844059222627E-3</v>
      </c>
      <c r="AZ34" s="58">
        <f t="shared" si="25"/>
        <v>3.880945615908322E-3</v>
      </c>
      <c r="BA34" s="59">
        <f t="shared" si="25"/>
        <v>2.2637722103161194E-3</v>
      </c>
      <c r="BB34" s="57">
        <f t="shared" si="25"/>
        <v>-6.4325734034408077E-4</v>
      </c>
      <c r="BC34" s="57">
        <f t="shared" si="25"/>
        <v>2.0842248046683116E-3</v>
      </c>
      <c r="BD34" s="57">
        <f t="shared" si="25"/>
        <v>2.0028944926608655E-3</v>
      </c>
      <c r="BE34" s="57">
        <f t="shared" si="25"/>
        <v>1.9459984040051707E-3</v>
      </c>
      <c r="BF34" s="57">
        <f t="shared" si="25"/>
        <v>3.1641487033851044E-3</v>
      </c>
      <c r="BG34" s="58">
        <f t="shared" si="25"/>
        <v>4.6571483625864954E-3</v>
      </c>
      <c r="BH34" s="59">
        <f t="shared" si="25"/>
        <v>2.4143130123635862E-3</v>
      </c>
      <c r="BI34" s="57">
        <f t="shared" si="25"/>
        <v>9.76352457624108E-3</v>
      </c>
      <c r="BJ34" s="57">
        <f t="shared" si="25"/>
        <v>2.5868085472190439E-3</v>
      </c>
      <c r="BK34" s="57">
        <f t="shared" si="25"/>
        <v>1.9487756891985262E-3</v>
      </c>
      <c r="BL34" s="57">
        <f t="shared" si="25"/>
        <v>1.9164026447386338E-3</v>
      </c>
      <c r="BM34" s="57">
        <f t="shared" si="27"/>
        <v>2.8284081300743724E-3</v>
      </c>
      <c r="BN34" s="58">
        <f t="shared" si="27"/>
        <v>1.3497892927079303E-2</v>
      </c>
      <c r="BO34" s="59">
        <f t="shared" si="9"/>
        <v>-8.3280035310783235E-2</v>
      </c>
      <c r="BP34" s="57">
        <f t="shared" si="10"/>
        <v>-6.6527479116812491E-2</v>
      </c>
      <c r="BQ34" s="57">
        <f t="shared" si="11"/>
        <v>-1.8705496683254705E-2</v>
      </c>
      <c r="BR34" s="58">
        <f t="shared" si="12"/>
        <v>9.7199749133018376E-2</v>
      </c>
      <c r="BS34" s="59">
        <f t="shared" si="13"/>
        <v>0.94774641714277275</v>
      </c>
      <c r="BT34" s="57">
        <f t="shared" si="14"/>
        <v>0.9058357253667545</v>
      </c>
      <c r="BU34" s="57">
        <f t="shared" si="15"/>
        <v>0.93153233888818832</v>
      </c>
      <c r="BV34" s="58">
        <f t="shared" si="16"/>
        <v>0.71173232423379962</v>
      </c>
      <c r="BW34" s="59">
        <f t="shared" si="17"/>
        <v>0.92352668360295631</v>
      </c>
      <c r="BX34" s="57">
        <f t="shared" si="18"/>
        <v>0.97604462742333742</v>
      </c>
      <c r="BY34" s="57">
        <f t="shared" si="19"/>
        <v>0.92621291586128252</v>
      </c>
      <c r="BZ34" s="58">
        <f t="shared" si="20"/>
        <v>0.94848113139743417</v>
      </c>
      <c r="CA34" s="60">
        <f t="shared" si="21"/>
        <v>7.6336310603498632</v>
      </c>
      <c r="CB34" s="61">
        <f t="shared" si="22"/>
        <v>7.8253781073813924</v>
      </c>
      <c r="CC34" s="61">
        <f t="shared" si="23"/>
        <v>8.9425848781495265</v>
      </c>
      <c r="CD34" s="62">
        <f t="shared" si="24"/>
        <v>8.6289804596117143</v>
      </c>
    </row>
    <row r="35" spans="1:82" x14ac:dyDescent="0.25">
      <c r="A35" s="1" t="s">
        <v>55</v>
      </c>
      <c r="B35" t="s">
        <v>56</v>
      </c>
      <c r="C35" s="63">
        <v>7448896</v>
      </c>
      <c r="D35" s="64">
        <v>-1846439.8099999996</v>
      </c>
      <c r="E35" s="64">
        <v>5602456.1900000004</v>
      </c>
      <c r="F35" s="64">
        <v>5132313.32</v>
      </c>
      <c r="G35" s="64">
        <v>4490070.3499999996</v>
      </c>
      <c r="H35" s="64">
        <v>642242.97000000067</v>
      </c>
      <c r="I35" s="65">
        <v>470142.87000000011</v>
      </c>
      <c r="J35" s="63">
        <v>7458583</v>
      </c>
      <c r="K35" s="64">
        <v>-838381.78000000026</v>
      </c>
      <c r="L35" s="64">
        <v>6620201.2199999997</v>
      </c>
      <c r="M35" s="64">
        <v>5671005.9699999997</v>
      </c>
      <c r="N35" s="64">
        <v>5369825.7699999996</v>
      </c>
      <c r="O35" s="64">
        <v>301180.20000000019</v>
      </c>
      <c r="P35" s="65">
        <v>949195.25</v>
      </c>
      <c r="Q35" s="63">
        <v>8015947</v>
      </c>
      <c r="R35" s="64">
        <v>-521095.55999999959</v>
      </c>
      <c r="S35" s="64">
        <v>7494851.4400000004</v>
      </c>
      <c r="T35" s="64">
        <v>6616550.3399999999</v>
      </c>
      <c r="U35" s="64">
        <v>6400786.9299999997</v>
      </c>
      <c r="V35" s="64">
        <v>215763.41000000015</v>
      </c>
      <c r="W35" s="65">
        <v>878301.10000000056</v>
      </c>
      <c r="X35" s="63">
        <v>8537700</v>
      </c>
      <c r="Y35" s="64">
        <v>1702510.6599999992</v>
      </c>
      <c r="Z35" s="64">
        <v>10240210.659999998</v>
      </c>
      <c r="AA35" s="64">
        <v>6324504.2599999998</v>
      </c>
      <c r="AB35" s="64">
        <v>5416681.3300000001</v>
      </c>
      <c r="AC35" s="64">
        <v>907822.9299999997</v>
      </c>
      <c r="AD35" s="65">
        <v>3915706.3999999994</v>
      </c>
      <c r="AE35" s="64">
        <v>31461126</v>
      </c>
      <c r="AF35" s="64">
        <v>-1503406.4900000002</v>
      </c>
      <c r="AG35" s="64">
        <v>29957719.509999998</v>
      </c>
      <c r="AH35" s="64">
        <v>23744373.890000001</v>
      </c>
      <c r="AI35" s="64">
        <v>21677364.379999999</v>
      </c>
      <c r="AJ35" s="64">
        <v>2067009.5100000007</v>
      </c>
      <c r="AK35" s="66">
        <v>6213345.6200000001</v>
      </c>
      <c r="AM35" s="67">
        <f t="shared" si="0"/>
        <v>7.3739354989415618E-4</v>
      </c>
      <c r="AN35" s="68">
        <f t="shared" si="1"/>
        <v>-2.091923044252055E-3</v>
      </c>
      <c r="AO35" s="68">
        <f t="shared" si="2"/>
        <v>5.1004180101424737E-4</v>
      </c>
      <c r="AP35" s="68">
        <f t="shared" si="3"/>
        <v>4.9946949489492083E-4</v>
      </c>
      <c r="AQ35" s="68">
        <f t="shared" si="4"/>
        <v>4.4944515428426378E-4</v>
      </c>
      <c r="AR35" s="68">
        <f t="shared" si="5"/>
        <v>2.2512953362187186E-3</v>
      </c>
      <c r="AS35" s="69">
        <f t="shared" si="6"/>
        <v>6.6331392819243059E-4</v>
      </c>
      <c r="AT35" s="70">
        <f t="shared" si="26"/>
        <v>7.4396025109926811E-4</v>
      </c>
      <c r="AU35" s="68">
        <f t="shared" si="26"/>
        <v>-1.7801904546509825E-3</v>
      </c>
      <c r="AV35" s="68">
        <f t="shared" si="26"/>
        <v>6.3070778972194039E-4</v>
      </c>
      <c r="AW35" s="68">
        <f t="shared" si="26"/>
        <v>5.6804083017856556E-4</v>
      </c>
      <c r="AX35" s="68">
        <f t="shared" si="26"/>
        <v>5.5264620945833073E-4</v>
      </c>
      <c r="AY35" s="68">
        <f t="shared" si="26"/>
        <v>1.1285337400461831E-3</v>
      </c>
      <c r="AZ35" s="69">
        <f t="shared" si="26"/>
        <v>1.850226896228665E-3</v>
      </c>
      <c r="BA35" s="70">
        <f t="shared" si="26"/>
        <v>7.646569183230186E-4</v>
      </c>
      <c r="BB35" s="68">
        <f t="shared" si="26"/>
        <v>-7.55112987517062E-4</v>
      </c>
      <c r="BC35" s="68">
        <f t="shared" si="26"/>
        <v>6.7079108757725644E-4</v>
      </c>
      <c r="BD35" s="68">
        <f t="shared" si="26"/>
        <v>6.1090186608221556E-4</v>
      </c>
      <c r="BE35" s="68">
        <f t="shared" si="26"/>
        <v>6.1993588442528827E-4</v>
      </c>
      <c r="BF35" s="68">
        <f t="shared" si="26"/>
        <v>4.2651675124351129E-4</v>
      </c>
      <c r="BG35" s="69">
        <f t="shared" si="26"/>
        <v>2.5654154293093027E-3</v>
      </c>
      <c r="BH35" s="70">
        <f t="shared" si="26"/>
        <v>7.743031124394364E-4</v>
      </c>
      <c r="BI35" s="68">
        <f t="shared" si="26"/>
        <v>6.424034418323267E-3</v>
      </c>
      <c r="BJ35" s="68">
        <f t="shared" si="25"/>
        <v>9.0690963967402221E-4</v>
      </c>
      <c r="BK35" s="68">
        <f t="shared" si="25"/>
        <v>5.9287411886039176E-4</v>
      </c>
      <c r="BL35" s="68">
        <f t="shared" si="25"/>
        <v>5.2646014819335296E-4</v>
      </c>
      <c r="BM35" s="68">
        <f t="shared" si="27"/>
        <v>2.3974582752403417E-3</v>
      </c>
      <c r="BN35" s="69">
        <f t="shared" si="27"/>
        <v>6.2772726590668232E-3</v>
      </c>
      <c r="BO35" s="70">
        <f t="shared" si="9"/>
        <v>-0.24788100276873237</v>
      </c>
      <c r="BP35" s="68">
        <f t="shared" si="10"/>
        <v>-0.1124049675387403</v>
      </c>
      <c r="BQ35" s="68">
        <f t="shared" si="11"/>
        <v>-6.5007360951862533E-2</v>
      </c>
      <c r="BR35" s="69">
        <f t="shared" si="12"/>
        <v>0.19941092565913526</v>
      </c>
      <c r="BS35" s="70">
        <f t="shared" si="13"/>
        <v>0.91608272263883606</v>
      </c>
      <c r="BT35" s="68">
        <f t="shared" si="14"/>
        <v>0.85662138982536851</v>
      </c>
      <c r="BU35" s="68">
        <f t="shared" si="15"/>
        <v>0.88281274058181991</v>
      </c>
      <c r="BV35" s="69">
        <f t="shared" si="16"/>
        <v>0.61761466340771554</v>
      </c>
      <c r="BW35" s="70">
        <f t="shared" si="17"/>
        <v>0.87486286788118373</v>
      </c>
      <c r="BX35" s="68">
        <f t="shared" si="18"/>
        <v>0.94689122148816918</v>
      </c>
      <c r="BY35" s="68">
        <f t="shared" si="19"/>
        <v>0.96739034709739691</v>
      </c>
      <c r="BZ35" s="69">
        <f t="shared" si="20"/>
        <v>0.85645943260065105</v>
      </c>
      <c r="CA35" s="71">
        <f t="shared" si="21"/>
        <v>2.0761348547684273</v>
      </c>
      <c r="CB35" s="72">
        <f t="shared" si="22"/>
        <v>2.3170426746431794</v>
      </c>
      <c r="CC35" s="72">
        <f t="shared" si="23"/>
        <v>2.7275734242009135</v>
      </c>
      <c r="CD35" s="73">
        <f t="shared" si="24"/>
        <v>2.6251862720844241</v>
      </c>
    </row>
    <row r="36" spans="1:82" x14ac:dyDescent="0.25">
      <c r="A36" s="1" t="s">
        <v>57</v>
      </c>
      <c r="B36" t="s">
        <v>58</v>
      </c>
      <c r="C36" s="63">
        <v>14271109.32</v>
      </c>
      <c r="D36" s="64">
        <v>37597</v>
      </c>
      <c r="E36" s="64">
        <v>14308706.32</v>
      </c>
      <c r="F36" s="64">
        <v>13738419.609999999</v>
      </c>
      <c r="G36" s="64">
        <v>12937555.050000001</v>
      </c>
      <c r="H36" s="64">
        <v>800864.55999999866</v>
      </c>
      <c r="I36" s="65">
        <v>570286.71000000089</v>
      </c>
      <c r="J36" s="63">
        <v>15192054</v>
      </c>
      <c r="K36" s="64">
        <v>-668508</v>
      </c>
      <c r="L36" s="64">
        <v>14523546</v>
      </c>
      <c r="M36" s="64">
        <v>13481755.629999999</v>
      </c>
      <c r="N36" s="64">
        <v>13324124.290000001</v>
      </c>
      <c r="O36" s="64">
        <v>157631.3399999995</v>
      </c>
      <c r="P36" s="65">
        <v>1041790.3699999998</v>
      </c>
      <c r="Q36" s="63">
        <v>15715320.74</v>
      </c>
      <c r="R36" s="64">
        <v>77190.410000000149</v>
      </c>
      <c r="S36" s="64">
        <v>15792511.15</v>
      </c>
      <c r="T36" s="64">
        <v>15076381</v>
      </c>
      <c r="U36" s="64">
        <v>13691486.26</v>
      </c>
      <c r="V36" s="64">
        <v>1384894.7400000002</v>
      </c>
      <c r="W36" s="65">
        <v>716130.15000000037</v>
      </c>
      <c r="X36" s="63">
        <v>18083244.530000001</v>
      </c>
      <c r="Y36" s="64">
        <v>885038.46999999881</v>
      </c>
      <c r="Z36" s="64">
        <v>18968283</v>
      </c>
      <c r="AA36" s="64">
        <v>14464124.82</v>
      </c>
      <c r="AB36" s="64">
        <v>14300941.1</v>
      </c>
      <c r="AC36" s="64">
        <v>163183.72000000067</v>
      </c>
      <c r="AD36" s="65">
        <v>4504158.18</v>
      </c>
      <c r="AE36" s="64">
        <v>63261728.590000004</v>
      </c>
      <c r="AF36" s="64">
        <v>331317.87999999896</v>
      </c>
      <c r="AG36" s="64">
        <v>63593046.469999999</v>
      </c>
      <c r="AH36" s="64">
        <v>56760681.059999995</v>
      </c>
      <c r="AI36" s="64">
        <v>54254106.700000003</v>
      </c>
      <c r="AJ36" s="64">
        <v>2506574.3599999989</v>
      </c>
      <c r="AK36" s="66">
        <v>6832365.4100000001</v>
      </c>
      <c r="AM36" s="67">
        <f t="shared" si="0"/>
        <v>1.4127494815879263E-3</v>
      </c>
      <c r="AN36" s="68">
        <f t="shared" si="1"/>
        <v>4.2595502040624081E-5</v>
      </c>
      <c r="AO36" s="68">
        <f t="shared" si="2"/>
        <v>1.302649783261713E-3</v>
      </c>
      <c r="AP36" s="68">
        <f t="shared" si="3"/>
        <v>1.3370036230097454E-3</v>
      </c>
      <c r="AQ36" s="68">
        <f t="shared" si="4"/>
        <v>1.2950178888641258E-3</v>
      </c>
      <c r="AR36" s="68">
        <f t="shared" si="5"/>
        <v>2.8073217350605664E-3</v>
      </c>
      <c r="AS36" s="69">
        <f t="shared" si="6"/>
        <v>8.0460460414094549E-4</v>
      </c>
      <c r="AT36" s="70">
        <f t="shared" si="26"/>
        <v>1.5153393491168015E-3</v>
      </c>
      <c r="AU36" s="68">
        <f t="shared" si="26"/>
        <v>-1.4194864307020348E-3</v>
      </c>
      <c r="AV36" s="68">
        <f t="shared" si="26"/>
        <v>1.3836609027701018E-3</v>
      </c>
      <c r="AW36" s="68">
        <f t="shared" si="26"/>
        <v>1.3504107914613516E-3</v>
      </c>
      <c r="AX36" s="68">
        <f t="shared" si="26"/>
        <v>1.3712785290648588E-3</v>
      </c>
      <c r="AY36" s="68">
        <f t="shared" si="26"/>
        <v>5.9065066587607961E-4</v>
      </c>
      <c r="AZ36" s="69">
        <f t="shared" si="26"/>
        <v>2.0307187196796574E-3</v>
      </c>
      <c r="BA36" s="70">
        <f t="shared" si="26"/>
        <v>1.4991152919931008E-3</v>
      </c>
      <c r="BB36" s="68">
        <f t="shared" si="26"/>
        <v>1.118556471729812E-4</v>
      </c>
      <c r="BC36" s="68">
        <f t="shared" si="26"/>
        <v>1.4134337170910551E-3</v>
      </c>
      <c r="BD36" s="68">
        <f t="shared" si="26"/>
        <v>1.3919926265786497E-3</v>
      </c>
      <c r="BE36" s="68">
        <f t="shared" si="26"/>
        <v>1.3260625195798826E-3</v>
      </c>
      <c r="BF36" s="68">
        <f t="shared" si="26"/>
        <v>2.7376319521415934E-3</v>
      </c>
      <c r="BG36" s="69">
        <f t="shared" si="26"/>
        <v>2.0917329332771927E-3</v>
      </c>
      <c r="BH36" s="70">
        <f t="shared" si="26"/>
        <v>1.6400098999241497E-3</v>
      </c>
      <c r="BI36" s="68">
        <f t="shared" si="26"/>
        <v>3.3394901579178126E-3</v>
      </c>
      <c r="BJ36" s="68">
        <f t="shared" si="25"/>
        <v>1.6798989075450215E-3</v>
      </c>
      <c r="BK36" s="68">
        <f t="shared" si="25"/>
        <v>1.3559015703381346E-3</v>
      </c>
      <c r="BL36" s="68">
        <f t="shared" si="25"/>
        <v>1.3899424965452809E-3</v>
      </c>
      <c r="BM36" s="68">
        <f t="shared" si="27"/>
        <v>4.309498548340309E-4</v>
      </c>
      <c r="BN36" s="69">
        <f t="shared" si="27"/>
        <v>7.2206202680124808E-3</v>
      </c>
      <c r="BO36" s="70">
        <f t="shared" si="9"/>
        <v>2.6344833577380232E-3</v>
      </c>
      <c r="BP36" s="68">
        <f t="shared" si="10"/>
        <v>-4.400379303549079E-2</v>
      </c>
      <c r="BQ36" s="68">
        <f t="shared" si="11"/>
        <v>4.9117934833826466E-3</v>
      </c>
      <c r="BR36" s="69">
        <f t="shared" si="12"/>
        <v>4.8942459884990491E-2</v>
      </c>
      <c r="BS36" s="70">
        <f t="shared" si="13"/>
        <v>0.9601440761137936</v>
      </c>
      <c r="BT36" s="68">
        <f t="shared" si="14"/>
        <v>0.92826886973745937</v>
      </c>
      <c r="BU36" s="68">
        <f t="shared" si="15"/>
        <v>0.95465381387430581</v>
      </c>
      <c r="BV36" s="69">
        <f t="shared" si="16"/>
        <v>0.76254265185731362</v>
      </c>
      <c r="BW36" s="70">
        <f t="shared" si="17"/>
        <v>0.94170620910304259</v>
      </c>
      <c r="BX36" s="68">
        <f t="shared" si="18"/>
        <v>0.98830780320263101</v>
      </c>
      <c r="BY36" s="68">
        <f t="shared" si="19"/>
        <v>0.90814143394227032</v>
      </c>
      <c r="BZ36" s="69">
        <f t="shared" si="20"/>
        <v>0.98871803707235983</v>
      </c>
      <c r="CA36" s="71">
        <f t="shared" si="21"/>
        <v>5.5574962055814359</v>
      </c>
      <c r="CB36" s="72">
        <f t="shared" si="22"/>
        <v>5.508335432738213</v>
      </c>
      <c r="CC36" s="72">
        <f t="shared" si="23"/>
        <v>6.2150114539486134</v>
      </c>
      <c r="CD36" s="73">
        <f t="shared" si="24"/>
        <v>6.0037941875272915</v>
      </c>
    </row>
    <row r="37" spans="1:82" s="38" customFormat="1" x14ac:dyDescent="0.25">
      <c r="A37" s="37">
        <v>24</v>
      </c>
      <c r="B37" s="38" t="s">
        <v>59</v>
      </c>
      <c r="C37" s="39">
        <v>229308628.18000001</v>
      </c>
      <c r="D37" s="40">
        <v>-15015166.549999997</v>
      </c>
      <c r="E37" s="40">
        <v>214293461.63000003</v>
      </c>
      <c r="F37" s="40">
        <v>189005356.05999997</v>
      </c>
      <c r="G37" s="40">
        <v>153779016.39000002</v>
      </c>
      <c r="H37" s="40">
        <v>35226339.669999994</v>
      </c>
      <c r="I37" s="41">
        <v>25288105.57</v>
      </c>
      <c r="J37" s="39">
        <v>264404359</v>
      </c>
      <c r="K37" s="40">
        <v>-15537588.239999998</v>
      </c>
      <c r="L37" s="40">
        <v>248866770.75999999</v>
      </c>
      <c r="M37" s="40">
        <v>178970407.24000001</v>
      </c>
      <c r="N37" s="40">
        <v>166249261.07000002</v>
      </c>
      <c r="O37" s="40">
        <v>12721146.169999996</v>
      </c>
      <c r="P37" s="41">
        <v>69896363.520000011</v>
      </c>
      <c r="Q37" s="39">
        <v>291231316.05000001</v>
      </c>
      <c r="R37" s="40">
        <v>8000066.9699999997</v>
      </c>
      <c r="S37" s="40">
        <v>299231383.01999998</v>
      </c>
      <c r="T37" s="40">
        <v>249012060.25</v>
      </c>
      <c r="U37" s="40">
        <v>199748450.26000002</v>
      </c>
      <c r="V37" s="40">
        <v>49263609.989999995</v>
      </c>
      <c r="W37" s="41">
        <v>50219322.770000003</v>
      </c>
      <c r="X37" s="39">
        <v>302957415.53999996</v>
      </c>
      <c r="Y37" s="40">
        <v>-12268630.430000011</v>
      </c>
      <c r="Z37" s="40">
        <v>290688785.11000001</v>
      </c>
      <c r="AA37" s="40">
        <v>195263921.46000001</v>
      </c>
      <c r="AB37" s="40">
        <v>157574804.04999998</v>
      </c>
      <c r="AC37" s="40">
        <v>37689117.410000004</v>
      </c>
      <c r="AD37" s="41">
        <v>95424863.649999991</v>
      </c>
      <c r="AE37" s="40">
        <v>1087901718.77</v>
      </c>
      <c r="AF37" s="40">
        <v>-34821318.250000007</v>
      </c>
      <c r="AG37" s="40">
        <v>1053080400.5199997</v>
      </c>
      <c r="AH37" s="40">
        <v>812251745.00999999</v>
      </c>
      <c r="AI37" s="40">
        <v>677351531.76999998</v>
      </c>
      <c r="AJ37" s="40">
        <v>134900213.24000001</v>
      </c>
      <c r="AK37" s="42">
        <v>240828655.50999999</v>
      </c>
      <c r="AM37" s="43">
        <f t="shared" si="0"/>
        <v>2.2700102586344251E-2</v>
      </c>
      <c r="AN37" s="44">
        <f t="shared" si="1"/>
        <v>-1.701142531108427E-2</v>
      </c>
      <c r="AO37" s="44">
        <f t="shared" si="2"/>
        <v>1.9509054494782709E-2</v>
      </c>
      <c r="AP37" s="44">
        <f t="shared" si="3"/>
        <v>1.8393734723063021E-2</v>
      </c>
      <c r="AQ37" s="44">
        <f t="shared" si="4"/>
        <v>1.539290664946617E-2</v>
      </c>
      <c r="AR37" s="44">
        <f t="shared" si="5"/>
        <v>0.1234811401845743</v>
      </c>
      <c r="AS37" s="45">
        <f t="shared" si="6"/>
        <v>3.5678415461626763E-2</v>
      </c>
      <c r="AT37" s="46">
        <f t="shared" si="26"/>
        <v>2.6373150679342313E-2</v>
      </c>
      <c r="AU37" s="44">
        <f t="shared" si="26"/>
        <v>-3.2991969688493647E-2</v>
      </c>
      <c r="AV37" s="44">
        <f t="shared" si="26"/>
        <v>2.3709583093499451E-2</v>
      </c>
      <c r="AW37" s="44">
        <f t="shared" si="26"/>
        <v>1.7926713398611634E-2</v>
      </c>
      <c r="AX37" s="44">
        <f t="shared" si="26"/>
        <v>1.7109870578833314E-2</v>
      </c>
      <c r="AY37" s="44">
        <f t="shared" si="26"/>
        <v>4.7666621726475594E-2</v>
      </c>
      <c r="AZ37" s="45">
        <f t="shared" si="26"/>
        <v>0.13624607975364406</v>
      </c>
      <c r="BA37" s="46">
        <f t="shared" si="26"/>
        <v>2.7781126877454414E-2</v>
      </c>
      <c r="BB37" s="44">
        <f t="shared" si="26"/>
        <v>1.159279589726935E-2</v>
      </c>
      <c r="BC37" s="44">
        <f t="shared" si="26"/>
        <v>2.6781283986762029E-2</v>
      </c>
      <c r="BD37" s="44">
        <f t="shared" si="26"/>
        <v>2.2991124448046154E-2</v>
      </c>
      <c r="BE37" s="44">
        <f t="shared" si="26"/>
        <v>1.9346251254533452E-2</v>
      </c>
      <c r="BF37" s="44">
        <f t="shared" si="26"/>
        <v>9.7383309280578076E-2</v>
      </c>
      <c r="BG37" s="45">
        <f t="shared" si="26"/>
        <v>0.14668480488481903</v>
      </c>
      <c r="BH37" s="46">
        <f t="shared" si="26"/>
        <v>2.7475885752512929E-2</v>
      </c>
      <c r="BI37" s="44">
        <f t="shared" si="26"/>
        <v>-4.6292869701038047E-2</v>
      </c>
      <c r="BJ37" s="44">
        <f t="shared" si="25"/>
        <v>2.5744437308420513E-2</v>
      </c>
      <c r="BK37" s="44">
        <f t="shared" si="25"/>
        <v>1.8304505874555652E-2</v>
      </c>
      <c r="BL37" s="44">
        <f t="shared" si="25"/>
        <v>1.5315070176318005E-2</v>
      </c>
      <c r="BM37" s="44">
        <f t="shared" si="27"/>
        <v>9.9532721013236986E-2</v>
      </c>
      <c r="BN37" s="45">
        <f t="shared" si="27"/>
        <v>0.15297568979771431</v>
      </c>
      <c r="BO37" s="46">
        <f t="shared" si="9"/>
        <v>-6.5480163869863495E-2</v>
      </c>
      <c r="BP37" s="44">
        <f t="shared" si="10"/>
        <v>-5.8764493515782008E-2</v>
      </c>
      <c r="BQ37" s="44">
        <f t="shared" si="11"/>
        <v>2.7469803311353059E-2</v>
      </c>
      <c r="BR37" s="45">
        <f t="shared" si="12"/>
        <v>-4.0496220923102517E-2</v>
      </c>
      <c r="BS37" s="46">
        <f t="shared" si="13"/>
        <v>0.88199310712679324</v>
      </c>
      <c r="BT37" s="44">
        <f t="shared" si="14"/>
        <v>0.71914143737813019</v>
      </c>
      <c r="BU37" s="44">
        <f t="shared" si="15"/>
        <v>0.83217227329847476</v>
      </c>
      <c r="BV37" s="45">
        <f t="shared" si="16"/>
        <v>0.67172843075493904</v>
      </c>
      <c r="BW37" s="46">
        <f t="shared" si="17"/>
        <v>0.81362253216349423</v>
      </c>
      <c r="BX37" s="44">
        <f t="shared" si="18"/>
        <v>0.92892039323048037</v>
      </c>
      <c r="BY37" s="44">
        <f t="shared" si="19"/>
        <v>0.80216375889368197</v>
      </c>
      <c r="BZ37" s="45">
        <f t="shared" si="20"/>
        <v>0.80698371143938807</v>
      </c>
      <c r="CA37" s="47">
        <f t="shared" si="21"/>
        <v>76.456869054534437</v>
      </c>
      <c r="CB37" s="48">
        <f t="shared" si="22"/>
        <v>73.12319423873727</v>
      </c>
      <c r="CC37" s="48">
        <f t="shared" si="23"/>
        <v>102.65147893417473</v>
      </c>
      <c r="CD37" s="49">
        <f t="shared" si="24"/>
        <v>81.05048948930002</v>
      </c>
    </row>
    <row r="38" spans="1:82" s="51" customFormat="1" x14ac:dyDescent="0.25">
      <c r="A38" s="50" t="s">
        <v>60</v>
      </c>
      <c r="B38" s="51" t="s">
        <v>61</v>
      </c>
      <c r="C38" s="52">
        <v>16980194.690000001</v>
      </c>
      <c r="D38" s="53">
        <v>4036377</v>
      </c>
      <c r="E38" s="53">
        <v>21016571.690000001</v>
      </c>
      <c r="F38" s="53">
        <v>18328250.48</v>
      </c>
      <c r="G38" s="53">
        <v>16447399.17</v>
      </c>
      <c r="H38" s="53">
        <v>1880851.3100000005</v>
      </c>
      <c r="I38" s="54">
        <v>2688321.2100000009</v>
      </c>
      <c r="J38" s="52">
        <v>30899731</v>
      </c>
      <c r="K38" s="53">
        <v>1590767</v>
      </c>
      <c r="L38" s="53">
        <v>32490498</v>
      </c>
      <c r="M38" s="53">
        <v>28610986.539999992</v>
      </c>
      <c r="N38" s="53">
        <v>26281234.890000015</v>
      </c>
      <c r="O38" s="53">
        <v>2329751.6499999985</v>
      </c>
      <c r="P38" s="54">
        <v>3879511.459999999</v>
      </c>
      <c r="Q38" s="52">
        <v>30125164.050000001</v>
      </c>
      <c r="R38" s="53">
        <v>1382726.3900000006</v>
      </c>
      <c r="S38" s="53">
        <v>31507890.440000001</v>
      </c>
      <c r="T38" s="53">
        <v>27034234.719999999</v>
      </c>
      <c r="U38" s="53">
        <v>24959320.800000001</v>
      </c>
      <c r="V38" s="53">
        <v>2074913.9199999981</v>
      </c>
      <c r="W38" s="54">
        <v>4473655.7200000025</v>
      </c>
      <c r="X38" s="52">
        <v>31730259.539999999</v>
      </c>
      <c r="Y38" s="53">
        <v>2560995.5399999991</v>
      </c>
      <c r="Z38" s="53">
        <v>34291255.079999998</v>
      </c>
      <c r="AA38" s="53">
        <v>26439078.289999999</v>
      </c>
      <c r="AB38" s="53">
        <v>25965545.420000002</v>
      </c>
      <c r="AC38" s="53">
        <v>473532.86999999732</v>
      </c>
      <c r="AD38" s="54">
        <v>7852176.7899999991</v>
      </c>
      <c r="AE38" s="53">
        <v>109735349.28</v>
      </c>
      <c r="AF38" s="53">
        <v>9570865.9299999997</v>
      </c>
      <c r="AG38" s="53">
        <v>119306215.20999999</v>
      </c>
      <c r="AH38" s="53">
        <v>100412550.02999999</v>
      </c>
      <c r="AI38" s="53">
        <v>93653500.280000016</v>
      </c>
      <c r="AJ38" s="53">
        <v>6759049.7499999944</v>
      </c>
      <c r="AK38" s="55">
        <v>18893665.18</v>
      </c>
      <c r="AM38" s="56">
        <f t="shared" si="0"/>
        <v>1.6809317837640639E-3</v>
      </c>
      <c r="AN38" s="57">
        <f t="shared" si="1"/>
        <v>4.5730112705861664E-3</v>
      </c>
      <c r="AO38" s="57">
        <f t="shared" si="2"/>
        <v>1.9133268895606737E-3</v>
      </c>
      <c r="AP38" s="57">
        <f t="shared" si="3"/>
        <v>1.7836794908603108E-3</v>
      </c>
      <c r="AQ38" s="57">
        <f t="shared" si="4"/>
        <v>1.6463447744277597E-3</v>
      </c>
      <c r="AR38" s="57">
        <f t="shared" si="5"/>
        <v>6.5930683247865905E-3</v>
      </c>
      <c r="AS38" s="58">
        <f t="shared" si="6"/>
        <v>3.7928915141223524E-3</v>
      </c>
      <c r="AT38" s="59">
        <f t="shared" si="26"/>
        <v>3.0821097832738256E-3</v>
      </c>
      <c r="AU38" s="57">
        <f t="shared" si="26"/>
        <v>3.3777788312310156E-3</v>
      </c>
      <c r="AV38" s="57">
        <f t="shared" si="26"/>
        <v>3.0953757294623634E-3</v>
      </c>
      <c r="AW38" s="57">
        <f t="shared" si="26"/>
        <v>2.865842256626889E-3</v>
      </c>
      <c r="AX38" s="57">
        <f t="shared" si="26"/>
        <v>2.70478512040113E-3</v>
      </c>
      <c r="AY38" s="57">
        <f t="shared" si="26"/>
        <v>8.7296686267997123E-3</v>
      </c>
      <c r="AZ38" s="58">
        <f t="shared" si="26"/>
        <v>7.5621706361460777E-3</v>
      </c>
      <c r="BA38" s="59">
        <f t="shared" si="26"/>
        <v>2.8736985294998065E-3</v>
      </c>
      <c r="BB38" s="57">
        <f t="shared" si="26"/>
        <v>2.0036913292287182E-3</v>
      </c>
      <c r="BC38" s="57">
        <f t="shared" si="26"/>
        <v>2.8199641133263929E-3</v>
      </c>
      <c r="BD38" s="57">
        <f t="shared" si="26"/>
        <v>2.4960536215844192E-3</v>
      </c>
      <c r="BE38" s="57">
        <f t="shared" si="26"/>
        <v>2.4173869219549999E-3</v>
      </c>
      <c r="BF38" s="57">
        <f t="shared" si="26"/>
        <v>4.1016479312610855E-3</v>
      </c>
      <c r="BG38" s="58">
        <f t="shared" si="26"/>
        <v>1.3067028390953646E-2</v>
      </c>
      <c r="BH38" s="59">
        <f t="shared" si="26"/>
        <v>2.8776882205199432E-3</v>
      </c>
      <c r="BI38" s="57">
        <f t="shared" si="26"/>
        <v>9.6633306801922666E-3</v>
      </c>
      <c r="BJ38" s="57">
        <f t="shared" ref="BJ38:BL69" si="28">Z38/Z$203</f>
        <v>3.0369560569736159E-3</v>
      </c>
      <c r="BK38" s="57">
        <f t="shared" si="28"/>
        <v>2.4784622794553485E-3</v>
      </c>
      <c r="BL38" s="57">
        <f t="shared" si="28"/>
        <v>2.5236531479200823E-3</v>
      </c>
      <c r="BM38" s="57">
        <f t="shared" si="27"/>
        <v>1.250547061837051E-3</v>
      </c>
      <c r="BN38" s="58">
        <f t="shared" si="27"/>
        <v>1.2587832090277784E-2</v>
      </c>
      <c r="BO38" s="59">
        <f t="shared" si="9"/>
        <v>0.23771087868486623</v>
      </c>
      <c r="BP38" s="57">
        <f t="shared" si="10"/>
        <v>5.1481580859069613E-2</v>
      </c>
      <c r="BQ38" s="57">
        <f t="shared" si="11"/>
        <v>4.5899381251668259E-2</v>
      </c>
      <c r="BR38" s="58">
        <f t="shared" si="12"/>
        <v>8.0711458939424705E-2</v>
      </c>
      <c r="BS38" s="59">
        <f t="shared" si="13"/>
        <v>0.87208564509695252</v>
      </c>
      <c r="BT38" s="57">
        <f t="shared" si="14"/>
        <v>0.88059550641544471</v>
      </c>
      <c r="BU38" s="57">
        <f t="shared" si="15"/>
        <v>0.85801474940002354</v>
      </c>
      <c r="BV38" s="58">
        <f t="shared" si="16"/>
        <v>0.77101518239325995</v>
      </c>
      <c r="BW38" s="59">
        <f t="shared" si="17"/>
        <v>0.89737965922866414</v>
      </c>
      <c r="BX38" s="57">
        <f t="shared" si="18"/>
        <v>0.91857143245505235</v>
      </c>
      <c r="BY38" s="57">
        <f t="shared" si="19"/>
        <v>0.92324865336524686</v>
      </c>
      <c r="BZ38" s="58">
        <f t="shared" si="20"/>
        <v>0.98208966043346901</v>
      </c>
      <c r="CA38" s="60">
        <f t="shared" si="21"/>
        <v>7.4141848472443135</v>
      </c>
      <c r="CB38" s="61">
        <f t="shared" si="22"/>
        <v>11.689791392834945</v>
      </c>
      <c r="CC38" s="61">
        <f t="shared" si="23"/>
        <v>11.144456911345983</v>
      </c>
      <c r="CD38" s="62">
        <f t="shared" si="24"/>
        <v>10.97437878450782</v>
      </c>
    </row>
    <row r="39" spans="1:82" x14ac:dyDescent="0.25">
      <c r="A39" s="1" t="s">
        <v>62</v>
      </c>
      <c r="B39" s="75" t="s">
        <v>61</v>
      </c>
      <c r="C39" s="63">
        <v>16980194.690000001</v>
      </c>
      <c r="D39" s="64">
        <v>4036377</v>
      </c>
      <c r="E39" s="64">
        <v>21016571.690000001</v>
      </c>
      <c r="F39" s="64">
        <v>18328250.48</v>
      </c>
      <c r="G39" s="64">
        <v>16447399.17</v>
      </c>
      <c r="H39" s="64">
        <v>1880851.3100000005</v>
      </c>
      <c r="I39" s="65">
        <v>2688321.2100000009</v>
      </c>
      <c r="J39" s="63">
        <v>30899731</v>
      </c>
      <c r="K39" s="64">
        <v>1590767</v>
      </c>
      <c r="L39" s="64">
        <v>32490498</v>
      </c>
      <c r="M39" s="64">
        <v>28610986.539999992</v>
      </c>
      <c r="N39" s="64">
        <v>26281234.890000015</v>
      </c>
      <c r="O39" s="64">
        <v>2329751.6499999985</v>
      </c>
      <c r="P39" s="65">
        <v>3879511.459999999</v>
      </c>
      <c r="Q39" s="63">
        <v>30125164.050000001</v>
      </c>
      <c r="R39" s="64">
        <v>1382726.3900000006</v>
      </c>
      <c r="S39" s="64">
        <v>31507890.440000001</v>
      </c>
      <c r="T39" s="64">
        <v>27034234.719999999</v>
      </c>
      <c r="U39" s="64">
        <v>24959320.800000001</v>
      </c>
      <c r="V39" s="64">
        <v>2074913.9199999981</v>
      </c>
      <c r="W39" s="65">
        <v>4473655.7200000025</v>
      </c>
      <c r="X39" s="63">
        <v>31730259.539999999</v>
      </c>
      <c r="Y39" s="64">
        <v>2560995.5399999991</v>
      </c>
      <c r="Z39" s="64">
        <v>34291255.079999998</v>
      </c>
      <c r="AA39" s="64">
        <v>26439078.289999999</v>
      </c>
      <c r="AB39" s="64">
        <v>25965545.420000002</v>
      </c>
      <c r="AC39" s="64">
        <v>473532.86999999732</v>
      </c>
      <c r="AD39" s="65">
        <v>7852176.7899999991</v>
      </c>
      <c r="AE39" s="64">
        <v>109735349.28</v>
      </c>
      <c r="AF39" s="64">
        <v>9570865.9299999997</v>
      </c>
      <c r="AG39" s="64">
        <v>119306215.20999999</v>
      </c>
      <c r="AH39" s="64">
        <v>100412550.02999999</v>
      </c>
      <c r="AI39" s="64">
        <v>93653500.280000016</v>
      </c>
      <c r="AJ39" s="64">
        <v>6759049.7499999944</v>
      </c>
      <c r="AK39" s="66">
        <v>18893665.18</v>
      </c>
      <c r="AM39" s="67">
        <f t="shared" si="0"/>
        <v>1.6809317837640639E-3</v>
      </c>
      <c r="AN39" s="68">
        <f t="shared" si="1"/>
        <v>4.5730112705861664E-3</v>
      </c>
      <c r="AO39" s="68">
        <f t="shared" si="2"/>
        <v>1.9133268895606737E-3</v>
      </c>
      <c r="AP39" s="68">
        <f t="shared" si="3"/>
        <v>1.7836794908603108E-3</v>
      </c>
      <c r="AQ39" s="68">
        <f t="shared" si="4"/>
        <v>1.6463447744277597E-3</v>
      </c>
      <c r="AR39" s="68">
        <f t="shared" si="5"/>
        <v>6.5930683247865905E-3</v>
      </c>
      <c r="AS39" s="69">
        <f t="shared" si="6"/>
        <v>3.7928915141223524E-3</v>
      </c>
      <c r="AT39" s="70">
        <f t="shared" si="26"/>
        <v>3.0821097832738256E-3</v>
      </c>
      <c r="AU39" s="68">
        <f t="shared" si="26"/>
        <v>3.3777788312310156E-3</v>
      </c>
      <c r="AV39" s="68">
        <f t="shared" si="26"/>
        <v>3.0953757294623634E-3</v>
      </c>
      <c r="AW39" s="68">
        <f t="shared" si="26"/>
        <v>2.865842256626889E-3</v>
      </c>
      <c r="AX39" s="68">
        <f t="shared" si="26"/>
        <v>2.70478512040113E-3</v>
      </c>
      <c r="AY39" s="68">
        <f t="shared" si="26"/>
        <v>8.7296686267997123E-3</v>
      </c>
      <c r="AZ39" s="69">
        <f t="shared" si="26"/>
        <v>7.5621706361460777E-3</v>
      </c>
      <c r="BA39" s="70">
        <f t="shared" si="26"/>
        <v>2.8736985294998065E-3</v>
      </c>
      <c r="BB39" s="68">
        <f t="shared" si="26"/>
        <v>2.0036913292287182E-3</v>
      </c>
      <c r="BC39" s="68">
        <f t="shared" si="26"/>
        <v>2.8199641133263929E-3</v>
      </c>
      <c r="BD39" s="68">
        <f t="shared" si="26"/>
        <v>2.4960536215844192E-3</v>
      </c>
      <c r="BE39" s="68">
        <f t="shared" si="26"/>
        <v>2.4173869219549999E-3</v>
      </c>
      <c r="BF39" s="68">
        <f t="shared" si="26"/>
        <v>4.1016479312610855E-3</v>
      </c>
      <c r="BG39" s="69">
        <f t="shared" si="26"/>
        <v>1.3067028390953646E-2</v>
      </c>
      <c r="BH39" s="70">
        <f t="shared" si="26"/>
        <v>2.8776882205199432E-3</v>
      </c>
      <c r="BI39" s="68">
        <f t="shared" si="26"/>
        <v>9.6633306801922666E-3</v>
      </c>
      <c r="BJ39" s="68">
        <f t="shared" si="28"/>
        <v>3.0369560569736159E-3</v>
      </c>
      <c r="BK39" s="68">
        <f t="shared" si="28"/>
        <v>2.4784622794553485E-3</v>
      </c>
      <c r="BL39" s="68">
        <f t="shared" si="28"/>
        <v>2.5236531479200823E-3</v>
      </c>
      <c r="BM39" s="68">
        <f t="shared" si="27"/>
        <v>1.250547061837051E-3</v>
      </c>
      <c r="BN39" s="69">
        <f t="shared" si="27"/>
        <v>1.2587832090277784E-2</v>
      </c>
      <c r="BO39" s="70">
        <f t="shared" si="9"/>
        <v>0.23771087868486623</v>
      </c>
      <c r="BP39" s="68">
        <f t="shared" si="10"/>
        <v>5.1481580859069613E-2</v>
      </c>
      <c r="BQ39" s="68">
        <f t="shared" si="11"/>
        <v>4.5899381251668259E-2</v>
      </c>
      <c r="BR39" s="69">
        <f t="shared" si="12"/>
        <v>8.0711458939424705E-2</v>
      </c>
      <c r="BS39" s="70">
        <f t="shared" si="13"/>
        <v>0.87208564509695252</v>
      </c>
      <c r="BT39" s="68">
        <f t="shared" si="14"/>
        <v>0.88059550641544471</v>
      </c>
      <c r="BU39" s="68">
        <f t="shared" si="15"/>
        <v>0.85801474940002354</v>
      </c>
      <c r="BV39" s="69">
        <f t="shared" si="16"/>
        <v>0.77101518239325995</v>
      </c>
      <c r="BW39" s="70">
        <f t="shared" si="17"/>
        <v>0.89737965922866414</v>
      </c>
      <c r="BX39" s="68">
        <f t="shared" si="18"/>
        <v>0.91857143245505235</v>
      </c>
      <c r="BY39" s="68">
        <f t="shared" si="19"/>
        <v>0.92324865336524686</v>
      </c>
      <c r="BZ39" s="69">
        <f t="shared" si="20"/>
        <v>0.98208966043346901</v>
      </c>
      <c r="CA39" s="71">
        <f t="shared" si="21"/>
        <v>7.4141848472443135</v>
      </c>
      <c r="CB39" s="72">
        <f t="shared" si="22"/>
        <v>11.689791392834945</v>
      </c>
      <c r="CC39" s="72">
        <f t="shared" si="23"/>
        <v>11.144456911345983</v>
      </c>
      <c r="CD39" s="73">
        <f t="shared" si="24"/>
        <v>10.97437878450782</v>
      </c>
    </row>
    <row r="40" spans="1:82" s="51" customFormat="1" x14ac:dyDescent="0.25">
      <c r="A40" s="50" t="s">
        <v>63</v>
      </c>
      <c r="B40" s="51" t="s">
        <v>64</v>
      </c>
      <c r="C40" s="52">
        <v>161295728.49000001</v>
      </c>
      <c r="D40" s="53">
        <v>-14745356.199999996</v>
      </c>
      <c r="E40" s="53">
        <v>146550372.28999999</v>
      </c>
      <c r="F40" s="53">
        <v>128503294.03000002</v>
      </c>
      <c r="G40" s="53">
        <v>98458695.060000002</v>
      </c>
      <c r="H40" s="53">
        <v>30044598.969999995</v>
      </c>
      <c r="I40" s="54">
        <v>18047078.260000002</v>
      </c>
      <c r="J40" s="52">
        <v>181015355</v>
      </c>
      <c r="K40" s="53">
        <v>-14467567.239999998</v>
      </c>
      <c r="L40" s="53">
        <v>166547787.75999999</v>
      </c>
      <c r="M40" s="53">
        <v>108244824.86000001</v>
      </c>
      <c r="N40" s="53">
        <v>100808849.51000001</v>
      </c>
      <c r="O40" s="53">
        <v>7435975.3499999959</v>
      </c>
      <c r="P40" s="54">
        <v>58302962.900000006</v>
      </c>
      <c r="Q40" s="52">
        <v>206192835</v>
      </c>
      <c r="R40" s="53">
        <v>6653005.169999999</v>
      </c>
      <c r="S40" s="53">
        <v>212845840.16999996</v>
      </c>
      <c r="T40" s="53">
        <v>175237958.47</v>
      </c>
      <c r="U40" s="53">
        <v>138581357.50999999</v>
      </c>
      <c r="V40" s="53">
        <v>36656600.959999993</v>
      </c>
      <c r="W40" s="54">
        <v>37607881.700000003</v>
      </c>
      <c r="X40" s="52">
        <v>215027507</v>
      </c>
      <c r="Y40" s="53">
        <v>-17613125.97000001</v>
      </c>
      <c r="Z40" s="53">
        <v>197414381.02999997</v>
      </c>
      <c r="AA40" s="53">
        <v>125447252.62</v>
      </c>
      <c r="AB40" s="53">
        <v>90546454.730000004</v>
      </c>
      <c r="AC40" s="53">
        <v>34900797.890000008</v>
      </c>
      <c r="AD40" s="54">
        <v>71967128.409999982</v>
      </c>
      <c r="AE40" s="53">
        <v>763531425.49000001</v>
      </c>
      <c r="AF40" s="53">
        <v>-40173044.24000001</v>
      </c>
      <c r="AG40" s="53">
        <v>723358381.25</v>
      </c>
      <c r="AH40" s="53">
        <v>537433329.98000002</v>
      </c>
      <c r="AI40" s="53">
        <v>428395356.81</v>
      </c>
      <c r="AJ40" s="53">
        <v>109037973.17</v>
      </c>
      <c r="AK40" s="55">
        <v>185925051.26999998</v>
      </c>
      <c r="AM40" s="56">
        <f t="shared" si="0"/>
        <v>1.5967256062375562E-2</v>
      </c>
      <c r="AN40" s="57">
        <f t="shared" si="1"/>
        <v>-1.6705743812187906E-2</v>
      </c>
      <c r="AO40" s="57">
        <f t="shared" si="2"/>
        <v>1.3341793900239322E-2</v>
      </c>
      <c r="AP40" s="57">
        <f t="shared" si="3"/>
        <v>1.2505759364180363E-2</v>
      </c>
      <c r="AQ40" s="57">
        <f t="shared" si="4"/>
        <v>9.8554766278592908E-3</v>
      </c>
      <c r="AR40" s="57">
        <f t="shared" si="5"/>
        <v>0.10531725328145303</v>
      </c>
      <c r="AS40" s="58">
        <f t="shared" si="6"/>
        <v>2.5462214013873725E-2</v>
      </c>
      <c r="AT40" s="59">
        <f t="shared" si="26"/>
        <v>1.8055470986730746E-2</v>
      </c>
      <c r="AU40" s="57">
        <f t="shared" si="26"/>
        <v>-3.0719924641813241E-2</v>
      </c>
      <c r="AV40" s="57">
        <f t="shared" si="26"/>
        <v>1.5867038419292705E-2</v>
      </c>
      <c r="AW40" s="57">
        <f t="shared" si="26"/>
        <v>1.084242910363359E-2</v>
      </c>
      <c r="AX40" s="57">
        <f t="shared" si="26"/>
        <v>1.0374941561941369E-2</v>
      </c>
      <c r="AY40" s="57">
        <f t="shared" si="26"/>
        <v>2.7862884321833623E-2</v>
      </c>
      <c r="AZ40" s="58">
        <f t="shared" si="26"/>
        <v>0.11364754520990494</v>
      </c>
      <c r="BA40" s="59">
        <f t="shared" si="26"/>
        <v>1.9669139253463957E-2</v>
      </c>
      <c r="BB40" s="57">
        <f t="shared" si="26"/>
        <v>9.640785674483893E-3</v>
      </c>
      <c r="BC40" s="57">
        <f t="shared" si="26"/>
        <v>1.9049756190221315E-2</v>
      </c>
      <c r="BD40" s="57">
        <f t="shared" si="26"/>
        <v>1.6179608759352503E-2</v>
      </c>
      <c r="BE40" s="57">
        <f t="shared" si="26"/>
        <v>1.3422030349136915E-2</v>
      </c>
      <c r="BF40" s="57">
        <f t="shared" si="26"/>
        <v>7.2462028446292001E-2</v>
      </c>
      <c r="BG40" s="58">
        <f t="shared" si="26"/>
        <v>0.10984825133068707</v>
      </c>
      <c r="BH40" s="59">
        <f t="shared" si="26"/>
        <v>1.9501325641588799E-2</v>
      </c>
      <c r="BI40" s="57">
        <f t="shared" si="26"/>
        <v>-6.645910072923919E-2</v>
      </c>
      <c r="BJ40" s="57">
        <f t="shared" si="28"/>
        <v>1.7483722855989314E-2</v>
      </c>
      <c r="BK40" s="57">
        <f t="shared" si="28"/>
        <v>1.175972476308198E-2</v>
      </c>
      <c r="BL40" s="57">
        <f t="shared" si="28"/>
        <v>8.8004254028247464E-3</v>
      </c>
      <c r="BM40" s="57">
        <f t="shared" si="27"/>
        <v>9.2169082701922062E-2</v>
      </c>
      <c r="BN40" s="58">
        <f t="shared" si="27"/>
        <v>0.11537057209387409</v>
      </c>
      <c r="BO40" s="59">
        <f t="shared" si="9"/>
        <v>-9.1418144411147109E-2</v>
      </c>
      <c r="BP40" s="57">
        <f t="shared" si="10"/>
        <v>-7.9924530380309444E-2</v>
      </c>
      <c r="BQ40" s="57">
        <f t="shared" si="11"/>
        <v>3.2265937708262263E-2</v>
      </c>
      <c r="BR40" s="58">
        <f t="shared" si="12"/>
        <v>-8.1911036479625887E-2</v>
      </c>
      <c r="BS40" s="59">
        <f t="shared" si="13"/>
        <v>0.8768540947525697</v>
      </c>
      <c r="BT40" s="57">
        <f t="shared" si="14"/>
        <v>0.64993252877056418</v>
      </c>
      <c r="BU40" s="57">
        <f t="shared" si="15"/>
        <v>0.82330929432324096</v>
      </c>
      <c r="BV40" s="58">
        <f t="shared" si="16"/>
        <v>0.6354514395835047</v>
      </c>
      <c r="BW40" s="59">
        <f t="shared" si="17"/>
        <v>0.76619588472972622</v>
      </c>
      <c r="BX40" s="57">
        <f t="shared" si="18"/>
        <v>0.93130410290175591</v>
      </c>
      <c r="BY40" s="57">
        <f t="shared" si="19"/>
        <v>0.79081814647894644</v>
      </c>
      <c r="BZ40" s="58">
        <f t="shared" si="20"/>
        <v>0.72178906144943522</v>
      </c>
      <c r="CA40" s="60">
        <f t="shared" si="21"/>
        <v>51.982439701915659</v>
      </c>
      <c r="CB40" s="61">
        <f t="shared" si="22"/>
        <v>44.226347113137841</v>
      </c>
      <c r="CC40" s="61">
        <f t="shared" si="23"/>
        <v>72.239214374963154</v>
      </c>
      <c r="CD40" s="62">
        <f t="shared" si="24"/>
        <v>52.070864673388776</v>
      </c>
    </row>
    <row r="41" spans="1:82" x14ac:dyDescent="0.25">
      <c r="A41" s="1" t="s">
        <v>65</v>
      </c>
      <c r="B41" t="s">
        <v>66</v>
      </c>
      <c r="C41" s="63">
        <v>47610292</v>
      </c>
      <c r="D41" s="64">
        <v>-2041570.6499999985</v>
      </c>
      <c r="E41" s="64">
        <v>45568721.350000001</v>
      </c>
      <c r="F41" s="64">
        <v>40362980.869999997</v>
      </c>
      <c r="G41" s="64">
        <v>39294761.280000001</v>
      </c>
      <c r="H41" s="64">
        <v>1068219.5899999961</v>
      </c>
      <c r="I41" s="65">
        <v>5205740.4800000042</v>
      </c>
      <c r="J41" s="63">
        <v>55551485</v>
      </c>
      <c r="K41" s="64">
        <v>-5540511.1499999985</v>
      </c>
      <c r="L41" s="64">
        <v>50010973.850000001</v>
      </c>
      <c r="M41" s="64">
        <v>40593475.439999998</v>
      </c>
      <c r="N41" s="64">
        <v>40434060.990000002</v>
      </c>
      <c r="O41" s="64">
        <v>159414.44999999553</v>
      </c>
      <c r="P41" s="65">
        <v>9417498.4100000039</v>
      </c>
      <c r="Q41" s="63">
        <v>66712154</v>
      </c>
      <c r="R41" s="64">
        <v>-8101820.5300000012</v>
      </c>
      <c r="S41" s="64">
        <v>58610333.469999999</v>
      </c>
      <c r="T41" s="64">
        <v>51113813.869999997</v>
      </c>
      <c r="U41" s="64">
        <v>42148519.649999999</v>
      </c>
      <c r="V41" s="64">
        <v>8965294.2199999988</v>
      </c>
      <c r="W41" s="65">
        <v>7496519.6000000015</v>
      </c>
      <c r="X41" s="63">
        <v>68739020</v>
      </c>
      <c r="Y41" s="64">
        <v>-11629794.100000001</v>
      </c>
      <c r="Z41" s="64">
        <v>57109225.899999999</v>
      </c>
      <c r="AA41" s="64">
        <v>36705309.770000003</v>
      </c>
      <c r="AB41" s="64">
        <v>28459054.739999998</v>
      </c>
      <c r="AC41" s="64">
        <v>8246255.0300000049</v>
      </c>
      <c r="AD41" s="65">
        <v>20403916.129999995</v>
      </c>
      <c r="AE41" s="64">
        <v>238612951</v>
      </c>
      <c r="AF41" s="64">
        <v>-27313696.43</v>
      </c>
      <c r="AG41" s="64">
        <v>211299254.57000002</v>
      </c>
      <c r="AH41" s="64">
        <v>168775579.95000002</v>
      </c>
      <c r="AI41" s="64">
        <v>150336396.66000003</v>
      </c>
      <c r="AJ41" s="64">
        <v>18439183.289999995</v>
      </c>
      <c r="AK41" s="66">
        <v>42523674.620000005</v>
      </c>
      <c r="AM41" s="67">
        <f t="shared" si="0"/>
        <v>4.7131175182708075E-3</v>
      </c>
      <c r="AN41" s="68">
        <f t="shared" si="1"/>
        <v>-2.3129964302511679E-3</v>
      </c>
      <c r="AO41" s="68">
        <f t="shared" si="2"/>
        <v>4.1485291306258979E-3</v>
      </c>
      <c r="AP41" s="68">
        <f t="shared" si="3"/>
        <v>3.9280683798143977E-3</v>
      </c>
      <c r="AQ41" s="68">
        <f t="shared" si="4"/>
        <v>3.9333103201941852E-3</v>
      </c>
      <c r="AR41" s="68">
        <f t="shared" si="5"/>
        <v>3.7444984115971884E-3</v>
      </c>
      <c r="AS41" s="69">
        <f t="shared" si="6"/>
        <v>7.3446613514295154E-3</v>
      </c>
      <c r="AT41" s="70">
        <f t="shared" si="26"/>
        <v>5.5410118422677913E-3</v>
      </c>
      <c r="AU41" s="68">
        <f t="shared" si="26"/>
        <v>-1.1764526971372554E-2</v>
      </c>
      <c r="AV41" s="68">
        <f t="shared" si="26"/>
        <v>4.7645546910997467E-3</v>
      </c>
      <c r="AW41" s="68">
        <f t="shared" si="26"/>
        <v>4.0660778018491153E-3</v>
      </c>
      <c r="AX41" s="68">
        <f t="shared" si="26"/>
        <v>4.16135113060297E-3</v>
      </c>
      <c r="AY41" s="68">
        <f t="shared" si="26"/>
        <v>5.9733204731220743E-4</v>
      </c>
      <c r="AZ41" s="69">
        <f t="shared" si="26"/>
        <v>1.835713869551359E-2</v>
      </c>
      <c r="BA41" s="70">
        <f t="shared" si="26"/>
        <v>6.3638033151080763E-3</v>
      </c>
      <c r="BB41" s="68">
        <f t="shared" si="26"/>
        <v>-1.1740245694542805E-2</v>
      </c>
      <c r="BC41" s="68">
        <f t="shared" si="26"/>
        <v>5.2456395762271396E-3</v>
      </c>
      <c r="BD41" s="68">
        <f t="shared" si="26"/>
        <v>4.719305781895106E-3</v>
      </c>
      <c r="BE41" s="68">
        <f t="shared" si="26"/>
        <v>4.0822136546950155E-3</v>
      </c>
      <c r="BF41" s="68">
        <f t="shared" si="26"/>
        <v>1.7722412547413052E-2</v>
      </c>
      <c r="BG41" s="69">
        <f t="shared" si="26"/>
        <v>2.1896462440909609E-2</v>
      </c>
      <c r="BH41" s="70">
        <f t="shared" si="26"/>
        <v>6.234095497855004E-3</v>
      </c>
      <c r="BI41" s="68">
        <f t="shared" si="26"/>
        <v>-4.388236698407099E-2</v>
      </c>
      <c r="BJ41" s="68">
        <f t="shared" si="28"/>
        <v>5.0577970710449574E-3</v>
      </c>
      <c r="BK41" s="68">
        <f t="shared" si="28"/>
        <v>3.4408433124190007E-3</v>
      </c>
      <c r="BL41" s="68">
        <f t="shared" si="28"/>
        <v>2.766003252375776E-3</v>
      </c>
      <c r="BM41" s="68">
        <f t="shared" si="27"/>
        <v>2.177743225919157E-2</v>
      </c>
      <c r="BN41" s="69">
        <f t="shared" si="27"/>
        <v>3.270953738021358E-2</v>
      </c>
      <c r="BO41" s="70">
        <f t="shared" si="9"/>
        <v>-4.2880868069450163E-2</v>
      </c>
      <c r="BP41" s="68">
        <f t="shared" si="10"/>
        <v>-9.9736508393969997E-2</v>
      </c>
      <c r="BQ41" s="68">
        <f t="shared" si="11"/>
        <v>-0.12144444519060202</v>
      </c>
      <c r="BR41" s="69">
        <f t="shared" si="12"/>
        <v>-0.16918766226227841</v>
      </c>
      <c r="BS41" s="70">
        <f t="shared" si="13"/>
        <v>0.88576066376723117</v>
      </c>
      <c r="BT41" s="68">
        <f t="shared" si="14"/>
        <v>0.81169136121511454</v>
      </c>
      <c r="BU41" s="68">
        <f t="shared" si="15"/>
        <v>0.87209559891282429</v>
      </c>
      <c r="BV41" s="69">
        <f t="shared" si="16"/>
        <v>0.64272119244396908</v>
      </c>
      <c r="BW41" s="70">
        <f t="shared" si="17"/>
        <v>0.97353467045854492</v>
      </c>
      <c r="BX41" s="68">
        <f t="shared" si="18"/>
        <v>0.99607290461651599</v>
      </c>
      <c r="BY41" s="68">
        <f t="shared" si="19"/>
        <v>0.82460134470102697</v>
      </c>
      <c r="BZ41" s="69">
        <f t="shared" si="20"/>
        <v>0.77533890650502457</v>
      </c>
      <c r="CA41" s="71">
        <f t="shared" si="21"/>
        <v>16.327723231550145</v>
      </c>
      <c r="CB41" s="72">
        <f t="shared" si="22"/>
        <v>16.585560904736592</v>
      </c>
      <c r="CC41" s="72">
        <f t="shared" si="23"/>
        <v>21.070901475430176</v>
      </c>
      <c r="CD41" s="73">
        <f t="shared" si="24"/>
        <v>15.235704074110357</v>
      </c>
    </row>
    <row r="42" spans="1:82" x14ac:dyDescent="0.25">
      <c r="A42" s="1" t="s">
        <v>67</v>
      </c>
      <c r="B42" t="s">
        <v>68</v>
      </c>
      <c r="C42" s="63">
        <v>82322815.489999995</v>
      </c>
      <c r="D42" s="64">
        <v>-14978461.049999997</v>
      </c>
      <c r="E42" s="64">
        <v>67344354.439999998</v>
      </c>
      <c r="F42" s="64">
        <v>58612019.780000001</v>
      </c>
      <c r="G42" s="64">
        <v>35431368.600000001</v>
      </c>
      <c r="H42" s="64">
        <v>23180651.18</v>
      </c>
      <c r="I42" s="65">
        <v>8732334.6599999964</v>
      </c>
      <c r="J42" s="63">
        <v>84373176</v>
      </c>
      <c r="K42" s="64">
        <v>-2881599.2199999979</v>
      </c>
      <c r="L42" s="64">
        <v>81491576.780000001</v>
      </c>
      <c r="M42" s="64">
        <v>41686178.119999997</v>
      </c>
      <c r="N42" s="64">
        <v>37095542.18</v>
      </c>
      <c r="O42" s="64">
        <v>4590635.9399999976</v>
      </c>
      <c r="P42" s="65">
        <v>39805398.660000004</v>
      </c>
      <c r="Q42" s="63">
        <v>92175256</v>
      </c>
      <c r="R42" s="64">
        <v>14784561.359999999</v>
      </c>
      <c r="S42" s="64">
        <v>106959817.36</v>
      </c>
      <c r="T42" s="64">
        <v>93434577.299999997</v>
      </c>
      <c r="U42" s="64">
        <v>69338218.030000001</v>
      </c>
      <c r="V42" s="64">
        <v>24096359.269999996</v>
      </c>
      <c r="W42" s="65">
        <v>13525240.060000002</v>
      </c>
      <c r="X42" s="63">
        <v>98022599</v>
      </c>
      <c r="Y42" s="64">
        <v>-2118956.2900000066</v>
      </c>
      <c r="Z42" s="64">
        <v>95903642.709999993</v>
      </c>
      <c r="AA42" s="64">
        <v>59864097.490000002</v>
      </c>
      <c r="AB42" s="64">
        <v>38925374.759999998</v>
      </c>
      <c r="AC42" s="64">
        <v>20938722.730000004</v>
      </c>
      <c r="AD42" s="65">
        <v>36039545.219999991</v>
      </c>
      <c r="AE42" s="64">
        <v>356893846.49000001</v>
      </c>
      <c r="AF42" s="64">
        <v>-5194455.200000003</v>
      </c>
      <c r="AG42" s="64">
        <v>351699391.28999996</v>
      </c>
      <c r="AH42" s="64">
        <v>253596872.69</v>
      </c>
      <c r="AI42" s="64">
        <v>180790503.56999999</v>
      </c>
      <c r="AJ42" s="64">
        <v>72806369.120000005</v>
      </c>
      <c r="AK42" s="66">
        <v>98102518.599999994</v>
      </c>
      <c r="AM42" s="67">
        <f t="shared" si="0"/>
        <v>8.1494376014180792E-3</v>
      </c>
      <c r="AN42" s="68">
        <f t="shared" si="1"/>
        <v>-1.6969839833515524E-2</v>
      </c>
      <c r="AO42" s="68">
        <f t="shared" si="2"/>
        <v>6.1309601827907231E-3</v>
      </c>
      <c r="AP42" s="68">
        <f t="shared" si="3"/>
        <v>5.7040391123836746E-3</v>
      </c>
      <c r="AQ42" s="68">
        <f t="shared" si="4"/>
        <v>3.546594081077064E-3</v>
      </c>
      <c r="AR42" s="68">
        <f t="shared" si="5"/>
        <v>8.1256618335654007E-2</v>
      </c>
      <c r="AS42" s="69">
        <f t="shared" si="6"/>
        <v>1.2320253214975926E-2</v>
      </c>
      <c r="AT42" s="70">
        <f t="shared" si="26"/>
        <v>8.4158464420122092E-3</v>
      </c>
      <c r="AU42" s="68">
        <f t="shared" si="26"/>
        <v>-6.1186866746719033E-3</v>
      </c>
      <c r="AV42" s="68">
        <f t="shared" si="26"/>
        <v>7.7637175312126857E-3</v>
      </c>
      <c r="AW42" s="68">
        <f t="shared" si="26"/>
        <v>4.1755292361747159E-3</v>
      </c>
      <c r="AX42" s="68">
        <f t="shared" si="26"/>
        <v>3.8177608830646703E-3</v>
      </c>
      <c r="AY42" s="68">
        <f t="shared" si="26"/>
        <v>1.7201288619101186E-2</v>
      </c>
      <c r="AZ42" s="69">
        <f t="shared" si="26"/>
        <v>7.7591011139000618E-2</v>
      </c>
      <c r="BA42" s="70">
        <f t="shared" si="26"/>
        <v>8.7927785947930198E-3</v>
      </c>
      <c r="BB42" s="68">
        <f t="shared" si="26"/>
        <v>2.1424120937969467E-2</v>
      </c>
      <c r="BC42" s="68">
        <f t="shared" si="26"/>
        <v>9.5729305361627152E-3</v>
      </c>
      <c r="BD42" s="68">
        <f t="shared" si="26"/>
        <v>8.6267548338751117E-3</v>
      </c>
      <c r="BE42" s="68">
        <f t="shared" si="26"/>
        <v>6.7156194994451284E-3</v>
      </c>
      <c r="BF42" s="68">
        <f t="shared" si="26"/>
        <v>4.7633196345185952E-2</v>
      </c>
      <c r="BG42" s="69">
        <f t="shared" si="26"/>
        <v>3.9505654194257826E-2</v>
      </c>
      <c r="BH42" s="70">
        <f t="shared" si="26"/>
        <v>8.8898887868047345E-3</v>
      </c>
      <c r="BI42" s="68">
        <f t="shared" si="26"/>
        <v>-7.9953967148039037E-3</v>
      </c>
      <c r="BJ42" s="68">
        <f t="shared" si="28"/>
        <v>8.4935692185801465E-3</v>
      </c>
      <c r="BK42" s="68">
        <f t="shared" si="28"/>
        <v>5.6118033274526313E-3</v>
      </c>
      <c r="BL42" s="68">
        <f t="shared" si="28"/>
        <v>3.7832498011529507E-3</v>
      </c>
      <c r="BM42" s="68">
        <f t="shared" si="27"/>
        <v>5.5296812212048407E-2</v>
      </c>
      <c r="BN42" s="69">
        <f t="shared" si="27"/>
        <v>5.7775029265398549E-2</v>
      </c>
      <c r="BO42" s="70">
        <f t="shared" si="9"/>
        <v>-0.1819478714478549</v>
      </c>
      <c r="BP42" s="68">
        <f t="shared" si="10"/>
        <v>-3.4153025364364591E-2</v>
      </c>
      <c r="BQ42" s="68">
        <f t="shared" si="11"/>
        <v>0.16039620611414412</v>
      </c>
      <c r="BR42" s="69">
        <f t="shared" si="12"/>
        <v>-2.1617018030709496E-2</v>
      </c>
      <c r="BS42" s="70">
        <f t="shared" si="13"/>
        <v>0.87033308534006348</v>
      </c>
      <c r="BT42" s="68">
        <f t="shared" si="14"/>
        <v>0.51153971695183587</v>
      </c>
      <c r="BU42" s="68">
        <f t="shared" si="15"/>
        <v>0.87354839982123911</v>
      </c>
      <c r="BV42" s="69">
        <f t="shared" si="16"/>
        <v>0.6242108829069315</v>
      </c>
      <c r="BW42" s="70">
        <f t="shared" si="17"/>
        <v>0.60450686963171563</v>
      </c>
      <c r="BX42" s="68">
        <f t="shared" si="18"/>
        <v>0.88987630559978048</v>
      </c>
      <c r="BY42" s="68">
        <f t="shared" si="19"/>
        <v>0.7421044760267782</v>
      </c>
      <c r="BZ42" s="69">
        <f t="shared" si="20"/>
        <v>0.65022904198133591</v>
      </c>
      <c r="CA42" s="71">
        <f t="shared" si="21"/>
        <v>23.709865237462644</v>
      </c>
      <c r="CB42" s="72">
        <f t="shared" si="22"/>
        <v>17.032014100809839</v>
      </c>
      <c r="CC42" s="72">
        <f t="shared" si="23"/>
        <v>38.517000075439</v>
      </c>
      <c r="CD42" s="73">
        <f t="shared" si="24"/>
        <v>24.848494120782149</v>
      </c>
    </row>
    <row r="43" spans="1:82" x14ac:dyDescent="0.25">
      <c r="A43" s="1" t="s">
        <v>69</v>
      </c>
      <c r="B43" t="s">
        <v>70</v>
      </c>
      <c r="C43" s="63">
        <v>5045161</v>
      </c>
      <c r="D43" s="64">
        <v>-2590225.5</v>
      </c>
      <c r="E43" s="64">
        <v>2454935.5</v>
      </c>
      <c r="F43" s="64">
        <v>1894854.79</v>
      </c>
      <c r="G43" s="64">
        <v>1605189.93</v>
      </c>
      <c r="H43" s="64">
        <v>289664.8600000001</v>
      </c>
      <c r="I43" s="65">
        <v>560080.71</v>
      </c>
      <c r="J43" s="63">
        <v>6035440</v>
      </c>
      <c r="K43" s="64">
        <v>-3264898.25</v>
      </c>
      <c r="L43" s="64">
        <v>2770541.75</v>
      </c>
      <c r="M43" s="64">
        <v>2622854.1800000002</v>
      </c>
      <c r="N43" s="64">
        <v>2490545.5299999998</v>
      </c>
      <c r="O43" s="64">
        <v>132308.65000000037</v>
      </c>
      <c r="P43" s="65">
        <v>147687.56999999983</v>
      </c>
      <c r="Q43" s="63">
        <v>5817906</v>
      </c>
      <c r="R43" s="64">
        <v>-952680.04999999981</v>
      </c>
      <c r="S43" s="64">
        <v>4865225.95</v>
      </c>
      <c r="T43" s="64">
        <v>2944261.36</v>
      </c>
      <c r="U43" s="64">
        <v>2944261.36</v>
      </c>
      <c r="V43" s="64">
        <v>0</v>
      </c>
      <c r="W43" s="65">
        <v>1920964.5900000003</v>
      </c>
      <c r="X43" s="63">
        <v>7201206</v>
      </c>
      <c r="Y43" s="64">
        <v>676101.98000000045</v>
      </c>
      <c r="Z43" s="64">
        <v>7877307.9800000004</v>
      </c>
      <c r="AA43" s="64">
        <v>3532323.87</v>
      </c>
      <c r="AB43" s="64">
        <v>3532323.87</v>
      </c>
      <c r="AC43" s="64">
        <v>0</v>
      </c>
      <c r="AD43" s="65">
        <v>4344984.1100000003</v>
      </c>
      <c r="AE43" s="64">
        <v>24099713</v>
      </c>
      <c r="AF43" s="64">
        <v>-6131701.8199999994</v>
      </c>
      <c r="AG43" s="64">
        <v>17968011.18</v>
      </c>
      <c r="AH43" s="64">
        <v>10994294.199999999</v>
      </c>
      <c r="AI43" s="64">
        <v>10572320.690000001</v>
      </c>
      <c r="AJ43" s="64">
        <v>421973.51000000047</v>
      </c>
      <c r="AK43" s="66">
        <v>6973716.9800000004</v>
      </c>
      <c r="AM43" s="67">
        <f t="shared" si="0"/>
        <v>4.994390013738346E-4</v>
      </c>
      <c r="AN43" s="68">
        <f t="shared" si="1"/>
        <v>-2.9345946636946171E-3</v>
      </c>
      <c r="AO43" s="68">
        <f t="shared" si="2"/>
        <v>2.2349478181172742E-4</v>
      </c>
      <c r="AP43" s="68">
        <f t="shared" si="3"/>
        <v>1.8440459610531365E-4</v>
      </c>
      <c r="AQ43" s="68">
        <f t="shared" si="4"/>
        <v>1.6067561964689409E-4</v>
      </c>
      <c r="AR43" s="68">
        <f t="shared" si="5"/>
        <v>1.015380749725369E-3</v>
      </c>
      <c r="AS43" s="69">
        <f t="shared" si="6"/>
        <v>7.9020518987112456E-4</v>
      </c>
      <c r="AT43" s="70">
        <f t="shared" si="26"/>
        <v>6.02008110373588E-4</v>
      </c>
      <c r="AU43" s="68">
        <f t="shared" si="26"/>
        <v>-6.932570385841037E-3</v>
      </c>
      <c r="AV43" s="68">
        <f t="shared" si="26"/>
        <v>2.6395002287783287E-4</v>
      </c>
      <c r="AW43" s="68">
        <f t="shared" si="26"/>
        <v>2.6272027815278794E-4</v>
      </c>
      <c r="AX43" s="68">
        <f t="shared" si="26"/>
        <v>2.5631940505918674E-4</v>
      </c>
      <c r="AY43" s="68">
        <f t="shared" si="26"/>
        <v>4.957655769700722E-4</v>
      </c>
      <c r="AZ43" s="69">
        <f t="shared" si="26"/>
        <v>2.8788124914516102E-4</v>
      </c>
      <c r="BA43" s="70">
        <f t="shared" si="26"/>
        <v>5.5498147293800719E-4</v>
      </c>
      <c r="BB43" s="68">
        <f t="shared" si="26"/>
        <v>-1.3805166152315793E-3</v>
      </c>
      <c r="BC43" s="68">
        <f t="shared" si="26"/>
        <v>4.3543894531278266E-4</v>
      </c>
      <c r="BD43" s="68">
        <f t="shared" si="26"/>
        <v>2.7184177050450155E-4</v>
      </c>
      <c r="BE43" s="68">
        <f t="shared" si="26"/>
        <v>2.8516076072396338E-4</v>
      </c>
      <c r="BF43" s="68">
        <f t="shared" si="26"/>
        <v>0</v>
      </c>
      <c r="BG43" s="69">
        <f t="shared" si="26"/>
        <v>5.6109142961825011E-3</v>
      </c>
      <c r="BH43" s="70">
        <f t="shared" si="26"/>
        <v>6.5309348174772406E-4</v>
      </c>
      <c r="BI43" s="68">
        <f t="shared" si="26"/>
        <v>2.5511161203633898E-3</v>
      </c>
      <c r="BJ43" s="68">
        <f t="shared" si="28"/>
        <v>6.9764253675452239E-4</v>
      </c>
      <c r="BK43" s="68">
        <f t="shared" si="28"/>
        <v>3.3112846728571563E-4</v>
      </c>
      <c r="BL43" s="68">
        <f t="shared" si="28"/>
        <v>3.4331496257084004E-4</v>
      </c>
      <c r="BM43" s="68">
        <f t="shared" si="27"/>
        <v>0</v>
      </c>
      <c r="BN43" s="69">
        <f t="shared" si="27"/>
        <v>6.9654481648018353E-3</v>
      </c>
      <c r="BO43" s="70">
        <f t="shared" si="9"/>
        <v>-0.51340789719099156</v>
      </c>
      <c r="BP43" s="68">
        <f t="shared" si="10"/>
        <v>-0.54095447059369328</v>
      </c>
      <c r="BQ43" s="68">
        <f t="shared" si="11"/>
        <v>-0.16374964635042227</v>
      </c>
      <c r="BR43" s="69">
        <f t="shared" si="12"/>
        <v>9.3887326650563874E-2</v>
      </c>
      <c r="BS43" s="70">
        <f t="shared" si="13"/>
        <v>0.77185522389488437</v>
      </c>
      <c r="BT43" s="68">
        <f t="shared" si="14"/>
        <v>0.94669361326173851</v>
      </c>
      <c r="BU43" s="68">
        <f t="shared" si="15"/>
        <v>0.6051643624074643</v>
      </c>
      <c r="BV43" s="69">
        <f t="shared" si="16"/>
        <v>0.44841764203816237</v>
      </c>
      <c r="BW43" s="70">
        <f t="shared" si="17"/>
        <v>0.84713084003656025</v>
      </c>
      <c r="BX43" s="68">
        <f t="shared" si="18"/>
        <v>0.94955546861549112</v>
      </c>
      <c r="BY43" s="68">
        <f t="shared" si="19"/>
        <v>1</v>
      </c>
      <c r="BZ43" s="69">
        <f t="shared" si="20"/>
        <v>1</v>
      </c>
      <c r="CA43" s="71">
        <f t="shared" si="21"/>
        <v>0.76651089459283217</v>
      </c>
      <c r="CB43" s="72">
        <f t="shared" si="22"/>
        <v>1.0716379239548295</v>
      </c>
      <c r="CC43" s="72">
        <f t="shared" si="23"/>
        <v>1.2137274904248121</v>
      </c>
      <c r="CD43" s="73">
        <f t="shared" si="24"/>
        <v>1.4662031601003502</v>
      </c>
    </row>
    <row r="44" spans="1:82" x14ac:dyDescent="0.25">
      <c r="A44" s="1" t="s">
        <v>71</v>
      </c>
      <c r="B44" t="s">
        <v>72</v>
      </c>
      <c r="C44" s="63">
        <v>26317460</v>
      </c>
      <c r="D44" s="64">
        <v>4864901</v>
      </c>
      <c r="E44" s="64">
        <v>31182361</v>
      </c>
      <c r="F44" s="64">
        <v>27633438.59</v>
      </c>
      <c r="G44" s="64">
        <v>22127375.25</v>
      </c>
      <c r="H44" s="64">
        <v>5506063.3399999999</v>
      </c>
      <c r="I44" s="65">
        <v>3548922.41</v>
      </c>
      <c r="J44" s="63">
        <v>35055254</v>
      </c>
      <c r="K44" s="64">
        <v>-2780558.620000001</v>
      </c>
      <c r="L44" s="64">
        <v>32274695.379999999</v>
      </c>
      <c r="M44" s="64">
        <v>23342317.120000001</v>
      </c>
      <c r="N44" s="64">
        <v>20788700.809999999</v>
      </c>
      <c r="O44" s="64">
        <v>2553616.3100000024</v>
      </c>
      <c r="P44" s="65">
        <v>8932378.2599999979</v>
      </c>
      <c r="Q44" s="63">
        <v>41487519</v>
      </c>
      <c r="R44" s="64">
        <v>922944.3900000006</v>
      </c>
      <c r="S44" s="64">
        <v>42410463.390000001</v>
      </c>
      <c r="T44" s="64">
        <v>27745305.940000001</v>
      </c>
      <c r="U44" s="64">
        <v>24150358.469999999</v>
      </c>
      <c r="V44" s="64">
        <v>3594947.4700000025</v>
      </c>
      <c r="W44" s="65">
        <v>14665157.449999999</v>
      </c>
      <c r="X44" s="63">
        <v>41064682</v>
      </c>
      <c r="Y44" s="64">
        <v>-4540477.5600000024</v>
      </c>
      <c r="Z44" s="64">
        <v>36524204.439999998</v>
      </c>
      <c r="AA44" s="64">
        <v>25345521.489999998</v>
      </c>
      <c r="AB44" s="64">
        <v>19629701.359999999</v>
      </c>
      <c r="AC44" s="64">
        <v>5715820.129999999</v>
      </c>
      <c r="AD44" s="65">
        <v>11178682.949999999</v>
      </c>
      <c r="AE44" s="64">
        <v>143924915</v>
      </c>
      <c r="AF44" s="64">
        <v>-1533190.7900000028</v>
      </c>
      <c r="AG44" s="64">
        <v>142391724.20999998</v>
      </c>
      <c r="AH44" s="64">
        <v>104066583.14</v>
      </c>
      <c r="AI44" s="64">
        <v>86696135.890000001</v>
      </c>
      <c r="AJ44" s="64">
        <v>17370447.250000004</v>
      </c>
      <c r="AK44" s="66">
        <v>38325141.069999993</v>
      </c>
      <c r="AM44" s="67">
        <f t="shared" si="0"/>
        <v>2.6052619413128413E-3</v>
      </c>
      <c r="AN44" s="68">
        <f t="shared" si="1"/>
        <v>5.5116871152734023E-3</v>
      </c>
      <c r="AO44" s="68">
        <f t="shared" si="2"/>
        <v>2.838809805010974E-3</v>
      </c>
      <c r="AP44" s="68">
        <f t="shared" si="3"/>
        <v>2.689247275876975E-3</v>
      </c>
      <c r="AQ44" s="68">
        <f t="shared" si="4"/>
        <v>2.2148966069411476E-3</v>
      </c>
      <c r="AR44" s="68">
        <f t="shared" si="5"/>
        <v>1.9300755784476469E-2</v>
      </c>
      <c r="AS44" s="69">
        <f t="shared" si="6"/>
        <v>5.0070942575971581E-3</v>
      </c>
      <c r="AT44" s="70">
        <f t="shared" si="26"/>
        <v>3.4966045920771576E-3</v>
      </c>
      <c r="AU44" s="68">
        <f t="shared" si="26"/>
        <v>-5.904140609927745E-3</v>
      </c>
      <c r="AV44" s="68">
        <f t="shared" si="26"/>
        <v>3.0748161741024427E-3</v>
      </c>
      <c r="AW44" s="68">
        <f t="shared" si="26"/>
        <v>2.3381017874569694E-3</v>
      </c>
      <c r="AX44" s="68">
        <f t="shared" si="26"/>
        <v>2.1395101432145403E-3</v>
      </c>
      <c r="AY44" s="68">
        <f t="shared" si="26"/>
        <v>9.5684980784501578E-3</v>
      </c>
      <c r="AZ44" s="69">
        <f t="shared" si="26"/>
        <v>1.7411514126245576E-2</v>
      </c>
      <c r="BA44" s="70">
        <f t="shared" si="26"/>
        <v>3.9575758706248531E-3</v>
      </c>
      <c r="BB44" s="68">
        <f t="shared" si="26"/>
        <v>1.33742704628881E-3</v>
      </c>
      <c r="BC44" s="68">
        <f t="shared" si="26"/>
        <v>3.7957471325186821E-3</v>
      </c>
      <c r="BD44" s="68">
        <f t="shared" si="26"/>
        <v>2.5617063730777843E-3</v>
      </c>
      <c r="BE44" s="68">
        <f t="shared" si="26"/>
        <v>2.3390364342728092E-3</v>
      </c>
      <c r="BF44" s="68">
        <f t="shared" si="26"/>
        <v>7.1064195536930021E-3</v>
      </c>
      <c r="BG44" s="69">
        <f t="shared" si="26"/>
        <v>4.2835220399337133E-2</v>
      </c>
      <c r="BH44" s="70">
        <f t="shared" si="26"/>
        <v>3.7242478751813367E-3</v>
      </c>
      <c r="BI44" s="68">
        <f t="shared" si="26"/>
        <v>-1.713245315072769E-2</v>
      </c>
      <c r="BJ44" s="68">
        <f t="shared" si="28"/>
        <v>3.2347140296096924E-3</v>
      </c>
      <c r="BK44" s="68">
        <f t="shared" si="28"/>
        <v>2.3759496559246323E-3</v>
      </c>
      <c r="BL44" s="68">
        <f t="shared" si="28"/>
        <v>1.9078573867251781E-3</v>
      </c>
      <c r="BM44" s="68">
        <f t="shared" si="27"/>
        <v>1.5094838230682086E-2</v>
      </c>
      <c r="BN44" s="69">
        <f t="shared" si="27"/>
        <v>1.7920557283460137E-2</v>
      </c>
      <c r="BO44" s="70">
        <f t="shared" si="9"/>
        <v>0.18485450343612186</v>
      </c>
      <c r="BP44" s="68">
        <f t="shared" si="10"/>
        <v>-7.931931173569591E-2</v>
      </c>
      <c r="BQ44" s="68">
        <f t="shared" si="11"/>
        <v>2.2246314367460746E-2</v>
      </c>
      <c r="BR44" s="69">
        <f t="shared" si="12"/>
        <v>-0.11056892051422686</v>
      </c>
      <c r="BS44" s="70">
        <f t="shared" si="13"/>
        <v>0.88618814303381321</v>
      </c>
      <c r="BT44" s="68">
        <f t="shared" si="14"/>
        <v>0.72323895997062704</v>
      </c>
      <c r="BU44" s="68">
        <f t="shared" si="15"/>
        <v>0.65420897868666272</v>
      </c>
      <c r="BV44" s="69">
        <f t="shared" si="16"/>
        <v>0.6939376744437038</v>
      </c>
      <c r="BW44" s="70">
        <f t="shared" si="17"/>
        <v>0.80074635583019571</v>
      </c>
      <c r="BX44" s="68">
        <f t="shared" si="18"/>
        <v>0.89060142157815037</v>
      </c>
      <c r="BY44" s="68">
        <f t="shared" si="19"/>
        <v>0.87043042604128507</v>
      </c>
      <c r="BZ44" s="69">
        <f t="shared" si="20"/>
        <v>0.77448401950399171</v>
      </c>
      <c r="CA44" s="71">
        <f t="shared" si="21"/>
        <v>11.178340338310036</v>
      </c>
      <c r="CB44" s="72">
        <f t="shared" si="22"/>
        <v>9.5371341836365726</v>
      </c>
      <c r="CC44" s="72">
        <f t="shared" si="23"/>
        <v>11.437585333669167</v>
      </c>
      <c r="CD44" s="73">
        <f t="shared" si="24"/>
        <v>10.520463318395924</v>
      </c>
    </row>
    <row r="45" spans="1:82" s="51" customFormat="1" x14ac:dyDescent="0.25">
      <c r="A45" s="50" t="s">
        <v>73</v>
      </c>
      <c r="B45" s="51" t="s">
        <v>74</v>
      </c>
      <c r="C45" s="52">
        <v>51032705</v>
      </c>
      <c r="D45" s="53">
        <v>-4306187.3500000015</v>
      </c>
      <c r="E45" s="53">
        <v>46726517.649999999</v>
      </c>
      <c r="F45" s="53">
        <v>42173811.549999997</v>
      </c>
      <c r="G45" s="53">
        <v>38872922.159999996</v>
      </c>
      <c r="H45" s="53">
        <v>3300889.3900000006</v>
      </c>
      <c r="I45" s="54">
        <v>4552706.0999999978</v>
      </c>
      <c r="J45" s="52">
        <v>52489273</v>
      </c>
      <c r="K45" s="53">
        <v>-2660788</v>
      </c>
      <c r="L45" s="53">
        <v>49828485</v>
      </c>
      <c r="M45" s="53">
        <v>42114595.840000004</v>
      </c>
      <c r="N45" s="53">
        <v>39159176.670000002</v>
      </c>
      <c r="O45" s="53">
        <v>2955419.1700000023</v>
      </c>
      <c r="P45" s="54">
        <v>7713889.1599999983</v>
      </c>
      <c r="Q45" s="52">
        <v>54913317</v>
      </c>
      <c r="R45" s="53">
        <v>-35664.589999999851</v>
      </c>
      <c r="S45" s="53">
        <v>54877652.409999996</v>
      </c>
      <c r="T45" s="53">
        <v>46739867.060000002</v>
      </c>
      <c r="U45" s="53">
        <v>36207771.950000003</v>
      </c>
      <c r="V45" s="53">
        <v>10532095.110000003</v>
      </c>
      <c r="W45" s="54">
        <v>8137785.3499999978</v>
      </c>
      <c r="X45" s="52">
        <v>56199649</v>
      </c>
      <c r="Y45" s="53">
        <v>2783500</v>
      </c>
      <c r="Z45" s="53">
        <v>58983149</v>
      </c>
      <c r="AA45" s="53">
        <v>43377590.549999997</v>
      </c>
      <c r="AB45" s="53">
        <v>41062803.899999999</v>
      </c>
      <c r="AC45" s="53">
        <v>2314786.6500000004</v>
      </c>
      <c r="AD45" s="54">
        <v>15605558.449999997</v>
      </c>
      <c r="AE45" s="53">
        <v>214634944</v>
      </c>
      <c r="AF45" s="53">
        <v>-4219139.9400000013</v>
      </c>
      <c r="AG45" s="53">
        <v>210415804.06</v>
      </c>
      <c r="AH45" s="53">
        <v>174405865</v>
      </c>
      <c r="AI45" s="53">
        <v>155302674.68000001</v>
      </c>
      <c r="AJ45" s="53">
        <v>19103190.320000008</v>
      </c>
      <c r="AK45" s="55">
        <v>36009939.059999987</v>
      </c>
      <c r="AM45" s="56">
        <f t="shared" si="0"/>
        <v>5.0519147402046227E-3</v>
      </c>
      <c r="AN45" s="57">
        <f t="shared" si="1"/>
        <v>-4.8786927694825294E-3</v>
      </c>
      <c r="AO45" s="57">
        <f t="shared" si="2"/>
        <v>4.253933704982709E-3</v>
      </c>
      <c r="AP45" s="57">
        <f t="shared" si="3"/>
        <v>4.1042958680223519E-3</v>
      </c>
      <c r="AQ45" s="57">
        <f t="shared" si="4"/>
        <v>3.8910852471791173E-3</v>
      </c>
      <c r="AR45" s="57">
        <f t="shared" si="5"/>
        <v>1.1570818578334684E-2</v>
      </c>
      <c r="AS45" s="58">
        <f t="shared" si="6"/>
        <v>6.4233099336306826E-3</v>
      </c>
      <c r="AT45" s="59">
        <f t="shared" si="26"/>
        <v>5.2355699093377438E-3</v>
      </c>
      <c r="AU45" s="57">
        <f t="shared" si="26"/>
        <v>-5.6498238779114172E-3</v>
      </c>
      <c r="AV45" s="57">
        <f t="shared" si="26"/>
        <v>4.7471689447443812E-3</v>
      </c>
      <c r="AW45" s="57">
        <f t="shared" si="26"/>
        <v>4.218442038351154E-3</v>
      </c>
      <c r="AX45" s="57">
        <f t="shared" si="26"/>
        <v>4.0301438964908173E-3</v>
      </c>
      <c r="AY45" s="57">
        <f t="shared" si="26"/>
        <v>1.1074068777842257E-2</v>
      </c>
      <c r="AZ45" s="58">
        <f t="shared" si="26"/>
        <v>1.5036363907593029E-2</v>
      </c>
      <c r="BA45" s="59">
        <f t="shared" si="26"/>
        <v>5.2382890944906481E-3</v>
      </c>
      <c r="BB45" s="57">
        <f t="shared" si="26"/>
        <v>-5.1681106443261657E-5</v>
      </c>
      <c r="BC45" s="57">
        <f t="shared" si="26"/>
        <v>4.9115636832143183E-3</v>
      </c>
      <c r="BD45" s="57">
        <f t="shared" si="26"/>
        <v>4.3154620671092296E-3</v>
      </c>
      <c r="BE45" s="57">
        <f t="shared" si="26"/>
        <v>3.5068339834415322E-3</v>
      </c>
      <c r="BF45" s="57">
        <f t="shared" si="26"/>
        <v>2.0819632903024986E-2</v>
      </c>
      <c r="BG45" s="58">
        <f t="shared" si="26"/>
        <v>2.3769525163178304E-2</v>
      </c>
      <c r="BH45" s="59">
        <f t="shared" si="26"/>
        <v>5.0968718904041907E-3</v>
      </c>
      <c r="BI45" s="57">
        <f t="shared" si="26"/>
        <v>1.0502900348008878E-2</v>
      </c>
      <c r="BJ45" s="57">
        <f t="shared" si="28"/>
        <v>5.2237583954575766E-3</v>
      </c>
      <c r="BK45" s="57">
        <f t="shared" si="28"/>
        <v>4.0663188320183225E-3</v>
      </c>
      <c r="BL45" s="57">
        <f t="shared" si="28"/>
        <v>3.9909916255731794E-3</v>
      </c>
      <c r="BM45" s="57">
        <f t="shared" si="27"/>
        <v>6.1130912494778812E-3</v>
      </c>
      <c r="BN45" s="58">
        <f t="shared" si="27"/>
        <v>2.5017285613562406E-2</v>
      </c>
      <c r="BO45" s="59">
        <f t="shared" si="9"/>
        <v>-8.4380934735871854E-2</v>
      </c>
      <c r="BP45" s="57">
        <f t="shared" si="10"/>
        <v>-5.0692033779930618E-2</v>
      </c>
      <c r="BQ45" s="57">
        <f t="shared" si="11"/>
        <v>-6.4947069214558377E-4</v>
      </c>
      <c r="BR45" s="58">
        <f t="shared" si="12"/>
        <v>4.9528779085435216E-2</v>
      </c>
      <c r="BS45" s="59">
        <f t="shared" si="13"/>
        <v>0.90256697205425063</v>
      </c>
      <c r="BT45" s="57">
        <f t="shared" si="14"/>
        <v>0.8451911760913462</v>
      </c>
      <c r="BU45" s="57">
        <f t="shared" si="15"/>
        <v>0.85171039589665287</v>
      </c>
      <c r="BV45" s="58">
        <f t="shared" si="16"/>
        <v>0.73542344356690748</v>
      </c>
      <c r="BW45" s="59">
        <f t="shared" si="17"/>
        <v>0.92173130033346484</v>
      </c>
      <c r="BX45" s="57">
        <f t="shared" si="18"/>
        <v>0.92982434922970403</v>
      </c>
      <c r="BY45" s="57">
        <f t="shared" si="19"/>
        <v>0.77466570248306565</v>
      </c>
      <c r="BZ45" s="58">
        <f t="shared" si="20"/>
        <v>0.94663634792412421</v>
      </c>
      <c r="CA45" s="60">
        <f t="shared" si="21"/>
        <v>17.060244505374481</v>
      </c>
      <c r="CB45" s="61">
        <f t="shared" si="22"/>
        <v>17.207055732764488</v>
      </c>
      <c r="CC45" s="61">
        <f t="shared" si="23"/>
        <v>19.267807647865592</v>
      </c>
      <c r="CD45" s="62">
        <f t="shared" si="24"/>
        <v>18.005246031403424</v>
      </c>
    </row>
    <row r="46" spans="1:82" x14ac:dyDescent="0.25">
      <c r="A46" s="1" t="s">
        <v>75</v>
      </c>
      <c r="B46" t="s">
        <v>76</v>
      </c>
      <c r="C46" s="63">
        <v>25322581</v>
      </c>
      <c r="D46" s="64">
        <v>-1186302</v>
      </c>
      <c r="E46" s="64">
        <v>24136279</v>
      </c>
      <c r="F46" s="64">
        <v>23597915.760000002</v>
      </c>
      <c r="G46" s="64">
        <v>20747846.940000001</v>
      </c>
      <c r="H46" s="64">
        <v>2850068.8200000003</v>
      </c>
      <c r="I46" s="65">
        <v>538363.23999999836</v>
      </c>
      <c r="J46" s="63">
        <v>27683357</v>
      </c>
      <c r="K46" s="64">
        <v>404400</v>
      </c>
      <c r="L46" s="64">
        <v>28087757</v>
      </c>
      <c r="M46" s="64">
        <v>26448851.700000003</v>
      </c>
      <c r="N46" s="64">
        <v>23531491.300000001</v>
      </c>
      <c r="O46" s="64">
        <v>2917360.4000000022</v>
      </c>
      <c r="P46" s="65">
        <v>1638905.299999998</v>
      </c>
      <c r="Q46" s="63">
        <v>31798578</v>
      </c>
      <c r="R46" s="64">
        <v>-35664.589999999851</v>
      </c>
      <c r="S46" s="64">
        <v>31762913.41</v>
      </c>
      <c r="T46" s="64">
        <v>29411637.850000001</v>
      </c>
      <c r="U46" s="64">
        <v>21576198.359999999</v>
      </c>
      <c r="V46" s="64">
        <v>7835439.4900000021</v>
      </c>
      <c r="W46" s="65">
        <v>2351275.5599999987</v>
      </c>
      <c r="X46" s="63">
        <v>32505073</v>
      </c>
      <c r="Y46" s="64">
        <v>2783500</v>
      </c>
      <c r="Z46" s="64">
        <v>35288573</v>
      </c>
      <c r="AA46" s="64">
        <v>26311926.07</v>
      </c>
      <c r="AB46" s="64">
        <v>25421411.050000001</v>
      </c>
      <c r="AC46" s="64">
        <v>890515.01999999955</v>
      </c>
      <c r="AD46" s="65">
        <v>8976646.9299999997</v>
      </c>
      <c r="AE46" s="64">
        <v>117309589</v>
      </c>
      <c r="AF46" s="64">
        <v>1965933.4100000001</v>
      </c>
      <c r="AG46" s="64">
        <v>119275522.41</v>
      </c>
      <c r="AH46" s="64">
        <v>105770331.38000001</v>
      </c>
      <c r="AI46" s="64">
        <v>91276947.649999991</v>
      </c>
      <c r="AJ46" s="64">
        <v>14493383.730000004</v>
      </c>
      <c r="AK46" s="66">
        <v>13505191.029999994</v>
      </c>
      <c r="AM46" s="67">
        <f t="shared" si="0"/>
        <v>2.5067752182433897E-3</v>
      </c>
      <c r="AN46" s="68">
        <f t="shared" si="1"/>
        <v>-1.3440202479399002E-3</v>
      </c>
      <c r="AO46" s="68">
        <f t="shared" si="2"/>
        <v>2.1973418074943225E-3</v>
      </c>
      <c r="AP46" s="68">
        <f t="shared" si="3"/>
        <v>2.2965158848135352E-3</v>
      </c>
      <c r="AQ46" s="68">
        <f t="shared" si="4"/>
        <v>2.0768091682604908E-3</v>
      </c>
      <c r="AR46" s="68">
        <f t="shared" si="5"/>
        <v>9.9905284169453518E-3</v>
      </c>
      <c r="AS46" s="69">
        <f t="shared" si="6"/>
        <v>7.5956450327280961E-4</v>
      </c>
      <c r="AT46" s="70">
        <f t="shared" si="26"/>
        <v>2.7612908812559545E-3</v>
      </c>
      <c r="AU46" s="68">
        <f t="shared" si="26"/>
        <v>8.5868877047978916E-4</v>
      </c>
      <c r="AV46" s="68">
        <f t="shared" si="26"/>
        <v>2.6759257833732374E-3</v>
      </c>
      <c r="AW46" s="68">
        <f t="shared" si="26"/>
        <v>2.6492702981474321E-3</v>
      </c>
      <c r="AX46" s="68">
        <f t="shared" si="26"/>
        <v>2.4217898358081529E-3</v>
      </c>
      <c r="AY46" s="68">
        <f t="shared" si="26"/>
        <v>1.0931461109577021E-2</v>
      </c>
      <c r="AZ46" s="69">
        <f t="shared" si="26"/>
        <v>3.194650064285199E-3</v>
      </c>
      <c r="BA46" s="70">
        <f t="shared" si="26"/>
        <v>3.0333287708282173E-3</v>
      </c>
      <c r="BB46" s="68">
        <f t="shared" si="26"/>
        <v>-5.1681106443261657E-5</v>
      </c>
      <c r="BC46" s="68">
        <f t="shared" si="26"/>
        <v>2.8427887332368685E-3</v>
      </c>
      <c r="BD46" s="68">
        <f t="shared" si="26"/>
        <v>2.7155577338355626E-3</v>
      </c>
      <c r="BE46" s="68">
        <f t="shared" si="26"/>
        <v>2.0897211169692933E-3</v>
      </c>
      <c r="BF46" s="68">
        <f t="shared" si="26"/>
        <v>1.5488938536148987E-2</v>
      </c>
      <c r="BG46" s="69">
        <f t="shared" si="26"/>
        <v>6.867802625069995E-3</v>
      </c>
      <c r="BH46" s="70">
        <f t="shared" si="26"/>
        <v>2.9479577865199162E-3</v>
      </c>
      <c r="BI46" s="68">
        <f t="shared" si="26"/>
        <v>1.0502900348008878E-2</v>
      </c>
      <c r="BJ46" s="68">
        <f t="shared" si="28"/>
        <v>3.1252820949330389E-3</v>
      </c>
      <c r="BK46" s="68">
        <f t="shared" si="28"/>
        <v>2.4665427269822127E-3</v>
      </c>
      <c r="BL46" s="68">
        <f t="shared" si="28"/>
        <v>2.4707674336579702E-3</v>
      </c>
      <c r="BM46" s="68">
        <f t="shared" si="27"/>
        <v>2.3517500311705255E-3</v>
      </c>
      <c r="BN46" s="69">
        <f t="shared" si="27"/>
        <v>1.439047124263074E-2</v>
      </c>
      <c r="BO46" s="70">
        <f t="shared" si="9"/>
        <v>-4.6847594247995492E-2</v>
      </c>
      <c r="BP46" s="68">
        <f t="shared" si="10"/>
        <v>1.4608054940735691E-2</v>
      </c>
      <c r="BQ46" s="68">
        <f t="shared" si="11"/>
        <v>-1.1215781410099488E-3</v>
      </c>
      <c r="BR46" s="69">
        <f t="shared" si="12"/>
        <v>8.5632787226781498E-2</v>
      </c>
      <c r="BS46" s="70">
        <f t="shared" si="13"/>
        <v>0.97769485346104934</v>
      </c>
      <c r="BT46" s="68">
        <f t="shared" si="14"/>
        <v>0.94165054546719418</v>
      </c>
      <c r="BU46" s="68">
        <f t="shared" si="15"/>
        <v>0.92597418474654969</v>
      </c>
      <c r="BV46" s="69">
        <f t="shared" si="16"/>
        <v>0.74562170791094329</v>
      </c>
      <c r="BW46" s="70">
        <f t="shared" si="17"/>
        <v>0.87922370564475649</v>
      </c>
      <c r="BX46" s="68">
        <f t="shared" si="18"/>
        <v>0.88969803176748119</v>
      </c>
      <c r="BY46" s="68">
        <f t="shared" si="19"/>
        <v>0.73359390830388582</v>
      </c>
      <c r="BZ46" s="69">
        <f t="shared" si="20"/>
        <v>0.96615546054550006</v>
      </c>
      <c r="CA46" s="71">
        <f t="shared" si="21"/>
        <v>9.545881623849338</v>
      </c>
      <c r="CB46" s="72">
        <f t="shared" si="22"/>
        <v>10.806392800219326</v>
      </c>
      <c r="CC46" s="72">
        <f t="shared" si="23"/>
        <v>12.124505616907571</v>
      </c>
      <c r="CD46" s="73">
        <f t="shared" si="24"/>
        <v>10.92160021899713</v>
      </c>
    </row>
    <row r="47" spans="1:82" s="75" customFormat="1" x14ac:dyDescent="0.25">
      <c r="A47" s="74" t="s">
        <v>77</v>
      </c>
      <c r="B47" s="75" t="s">
        <v>78</v>
      </c>
      <c r="C47" s="76">
        <v>25710124</v>
      </c>
      <c r="D47" s="77">
        <v>-3119885.3500000015</v>
      </c>
      <c r="E47" s="77">
        <v>22590238.649999999</v>
      </c>
      <c r="F47" s="77">
        <v>18575895.789999999</v>
      </c>
      <c r="G47" s="77">
        <v>18125075.219999999</v>
      </c>
      <c r="H47" s="77">
        <v>450820.5700000003</v>
      </c>
      <c r="I47" s="78">
        <v>4014342.8599999994</v>
      </c>
      <c r="J47" s="76">
        <v>24805916</v>
      </c>
      <c r="K47" s="77">
        <v>-3065188</v>
      </c>
      <c r="L47" s="77">
        <v>21740728</v>
      </c>
      <c r="M47" s="77">
        <v>15665744.139999999</v>
      </c>
      <c r="N47" s="77">
        <v>15627685.369999999</v>
      </c>
      <c r="O47" s="77">
        <v>38058.770000000019</v>
      </c>
      <c r="P47" s="78">
        <v>6074983.8600000003</v>
      </c>
      <c r="Q47" s="76">
        <v>23114739</v>
      </c>
      <c r="R47" s="77">
        <v>0</v>
      </c>
      <c r="S47" s="77">
        <v>23114739</v>
      </c>
      <c r="T47" s="77">
        <v>17328229.210000001</v>
      </c>
      <c r="U47" s="77">
        <v>14631573.59</v>
      </c>
      <c r="V47" s="77">
        <v>2696655.6200000006</v>
      </c>
      <c r="W47" s="78">
        <v>5786509.7899999991</v>
      </c>
      <c r="X47" s="76">
        <v>23694576</v>
      </c>
      <c r="Y47" s="77">
        <v>0</v>
      </c>
      <c r="Z47" s="77">
        <v>23694576</v>
      </c>
      <c r="AA47" s="77">
        <v>17065664.48</v>
      </c>
      <c r="AB47" s="77">
        <v>15641392.850000001</v>
      </c>
      <c r="AC47" s="77">
        <v>1424271.6300000008</v>
      </c>
      <c r="AD47" s="78">
        <v>6628911.5199999986</v>
      </c>
      <c r="AE47" s="77">
        <v>97325355</v>
      </c>
      <c r="AF47" s="77">
        <v>-6185073.3500000015</v>
      </c>
      <c r="AG47" s="77">
        <v>91140281.650000006</v>
      </c>
      <c r="AH47" s="77">
        <v>68635533.620000005</v>
      </c>
      <c r="AI47" s="77">
        <v>64025727.029999994</v>
      </c>
      <c r="AJ47" s="77">
        <v>4609806.5900000017</v>
      </c>
      <c r="AK47" s="79">
        <v>22504748.029999997</v>
      </c>
      <c r="AM47" s="80">
        <f t="shared" si="0"/>
        <v>2.545139521961233E-3</v>
      </c>
      <c r="AN47" s="81">
        <f t="shared" si="1"/>
        <v>-3.5346725215426294E-3</v>
      </c>
      <c r="AO47" s="81">
        <f t="shared" si="2"/>
        <v>2.0565918974883865E-3</v>
      </c>
      <c r="AP47" s="81">
        <f t="shared" si="3"/>
        <v>1.8077799832088167E-3</v>
      </c>
      <c r="AQ47" s="81">
        <f t="shared" si="4"/>
        <v>1.8142760789186267E-3</v>
      </c>
      <c r="AR47" s="81">
        <f t="shared" si="5"/>
        <v>1.5802901613893323E-3</v>
      </c>
      <c r="AS47" s="82">
        <f t="shared" si="6"/>
        <v>5.663745430357873E-3</v>
      </c>
      <c r="AT47" s="83">
        <f t="shared" si="26"/>
        <v>2.4742790280817889E-3</v>
      </c>
      <c r="AU47" s="81">
        <f t="shared" si="26"/>
        <v>-6.5085126483912063E-3</v>
      </c>
      <c r="AV47" s="81">
        <f t="shared" si="26"/>
        <v>2.0712431613711438E-3</v>
      </c>
      <c r="AW47" s="81">
        <f t="shared" si="26"/>
        <v>1.5691717402037222E-3</v>
      </c>
      <c r="AX47" s="81">
        <f t="shared" si="26"/>
        <v>1.6083540606826637E-3</v>
      </c>
      <c r="AY47" s="81">
        <f t="shared" si="26"/>
        <v>1.4260766826523612E-4</v>
      </c>
      <c r="AZ47" s="82">
        <f t="shared" si="26"/>
        <v>1.184171384330783E-2</v>
      </c>
      <c r="BA47" s="83">
        <f t="shared" si="26"/>
        <v>2.2049603236624308E-3</v>
      </c>
      <c r="BB47" s="81">
        <f t="shared" si="26"/>
        <v>0</v>
      </c>
      <c r="BC47" s="81">
        <f t="shared" si="26"/>
        <v>2.0687749499774507E-3</v>
      </c>
      <c r="BD47" s="81">
        <f t="shared" si="26"/>
        <v>1.5999043332736672E-3</v>
      </c>
      <c r="BE47" s="81">
        <f t="shared" si="26"/>
        <v>1.4171128664722387E-3</v>
      </c>
      <c r="BF47" s="81">
        <f t="shared" si="26"/>
        <v>5.330694366875997E-3</v>
      </c>
      <c r="BG47" s="82">
        <f t="shared" si="26"/>
        <v>1.6901722538108312E-2</v>
      </c>
      <c r="BH47" s="83">
        <f t="shared" si="26"/>
        <v>2.1489141038842745E-3</v>
      </c>
      <c r="BI47" s="81">
        <f t="shared" si="26"/>
        <v>0</v>
      </c>
      <c r="BJ47" s="81">
        <f t="shared" si="28"/>
        <v>2.0984763005245381E-3</v>
      </c>
      <c r="BK47" s="81">
        <f t="shared" si="28"/>
        <v>1.59977610503611E-3</v>
      </c>
      <c r="BL47" s="81">
        <f t="shared" si="28"/>
        <v>1.5202241919152096E-3</v>
      </c>
      <c r="BM47" s="81">
        <f t="shared" si="27"/>
        <v>3.7613412183073553E-3</v>
      </c>
      <c r="BN47" s="82">
        <f t="shared" si="27"/>
        <v>1.0626814370931666E-2</v>
      </c>
      <c r="BO47" s="83">
        <f t="shared" si="9"/>
        <v>-0.12134851430510415</v>
      </c>
      <c r="BP47" s="81">
        <f t="shared" si="10"/>
        <v>-0.12356681365848372</v>
      </c>
      <c r="BQ47" s="81">
        <f t="shared" si="11"/>
        <v>0</v>
      </c>
      <c r="BR47" s="82">
        <f t="shared" si="12"/>
        <v>0</v>
      </c>
      <c r="BS47" s="83">
        <f t="shared" si="13"/>
        <v>0.82229745678229038</v>
      </c>
      <c r="BT47" s="81">
        <f t="shared" si="14"/>
        <v>0.72057127709798852</v>
      </c>
      <c r="BU47" s="81">
        <f t="shared" si="15"/>
        <v>0.74966146967958414</v>
      </c>
      <c r="BV47" s="82">
        <f t="shared" si="16"/>
        <v>0.72023506476756538</v>
      </c>
      <c r="BW47" s="83">
        <f t="shared" si="17"/>
        <v>0.97573088398554153</v>
      </c>
      <c r="BX47" s="81">
        <f t="shared" si="18"/>
        <v>0.99757057375252145</v>
      </c>
      <c r="BY47" s="81">
        <f t="shared" si="19"/>
        <v>0.84437788839705674</v>
      </c>
      <c r="BZ47" s="82">
        <f t="shared" si="20"/>
        <v>0.91654168335084962</v>
      </c>
      <c r="CA47" s="84">
        <f t="shared" si="21"/>
        <v>7.5143628815251455</v>
      </c>
      <c r="CB47" s="85">
        <f t="shared" si="22"/>
        <v>6.4006629325451607</v>
      </c>
      <c r="CC47" s="85">
        <f t="shared" si="23"/>
        <v>7.1433020309580222</v>
      </c>
      <c r="CD47" s="86">
        <f t="shared" si="24"/>
        <v>7.0836458124062958</v>
      </c>
    </row>
    <row r="48" spans="1:82" s="38" customFormat="1" x14ac:dyDescent="0.25">
      <c r="A48" s="37">
        <v>26</v>
      </c>
      <c r="B48" s="38" t="s">
        <v>79</v>
      </c>
      <c r="C48" s="39">
        <v>39352661</v>
      </c>
      <c r="D48" s="40">
        <v>5370341.9600000028</v>
      </c>
      <c r="E48" s="40">
        <v>44723002.960000001</v>
      </c>
      <c r="F48" s="40">
        <v>37047110.400000006</v>
      </c>
      <c r="G48" s="40">
        <v>17039614.890000001</v>
      </c>
      <c r="H48" s="40">
        <v>20007495.509999998</v>
      </c>
      <c r="I48" s="41">
        <v>7675892.5600000024</v>
      </c>
      <c r="J48" s="39">
        <v>39039002</v>
      </c>
      <c r="K48" s="40">
        <v>-2618793.48</v>
      </c>
      <c r="L48" s="40">
        <v>36420208.520000003</v>
      </c>
      <c r="M48" s="40">
        <v>21026230.510000002</v>
      </c>
      <c r="N48" s="40">
        <v>20999906.919999998</v>
      </c>
      <c r="O48" s="40">
        <v>26323.589999999851</v>
      </c>
      <c r="P48" s="41">
        <v>15393978.010000002</v>
      </c>
      <c r="Q48" s="39">
        <v>52033693</v>
      </c>
      <c r="R48" s="40">
        <v>-6016033.0899999999</v>
      </c>
      <c r="S48" s="40">
        <v>46017659.910000004</v>
      </c>
      <c r="T48" s="40">
        <v>43384106.329999998</v>
      </c>
      <c r="U48" s="40">
        <v>34558615.129999995</v>
      </c>
      <c r="V48" s="40">
        <v>8825491.2000000011</v>
      </c>
      <c r="W48" s="41">
        <v>2633553.58</v>
      </c>
      <c r="X48" s="39">
        <v>63680409</v>
      </c>
      <c r="Y48" s="40">
        <v>-2393649.5000000037</v>
      </c>
      <c r="Z48" s="40">
        <v>61286759.5</v>
      </c>
      <c r="AA48" s="40">
        <v>47594733.200000003</v>
      </c>
      <c r="AB48" s="40">
        <v>36080005.619999997</v>
      </c>
      <c r="AC48" s="40">
        <v>11514727.580000002</v>
      </c>
      <c r="AD48" s="41">
        <v>13692026.299999995</v>
      </c>
      <c r="AE48" s="40">
        <v>194105765</v>
      </c>
      <c r="AF48" s="40">
        <v>-5658134.1100000003</v>
      </c>
      <c r="AG48" s="40">
        <v>188447630.89000002</v>
      </c>
      <c r="AH48" s="40">
        <v>149052180.44</v>
      </c>
      <c r="AI48" s="40">
        <v>108678142.56</v>
      </c>
      <c r="AJ48" s="40">
        <v>40374037.880000003</v>
      </c>
      <c r="AK48" s="42">
        <v>39395450.449999996</v>
      </c>
      <c r="AM48" s="43">
        <f t="shared" si="0"/>
        <v>3.8956643229508523E-3</v>
      </c>
      <c r="AN48" s="44">
        <f t="shared" si="1"/>
        <v>6.0843261940056181E-3</v>
      </c>
      <c r="AO48" s="44">
        <f t="shared" si="2"/>
        <v>4.0715358055274523E-3</v>
      </c>
      <c r="AP48" s="44">
        <f t="shared" si="3"/>
        <v>3.605372541597747E-3</v>
      </c>
      <c r="AQ48" s="44">
        <f t="shared" si="4"/>
        <v>1.7056241319649899E-3</v>
      </c>
      <c r="AR48" s="44">
        <f t="shared" si="5"/>
        <v>7.0133552931034654E-2</v>
      </c>
      <c r="AS48" s="45">
        <f t="shared" si="6"/>
        <v>1.0829742980802097E-2</v>
      </c>
      <c r="AT48" s="46">
        <f t="shared" si="26"/>
        <v>3.8939656139222196E-3</v>
      </c>
      <c r="AU48" s="44">
        <f t="shared" si="26"/>
        <v>-5.5606541876401785E-3</v>
      </c>
      <c r="AV48" s="44">
        <f t="shared" si="26"/>
        <v>3.4697599745859972E-3</v>
      </c>
      <c r="AW48" s="44">
        <f t="shared" si="26"/>
        <v>2.1061091273064355E-3</v>
      </c>
      <c r="AX48" s="44">
        <f t="shared" si="26"/>
        <v>2.1612468365646374E-3</v>
      </c>
      <c r="AY48" s="44">
        <f t="shared" si="26"/>
        <v>9.8635499525341033E-5</v>
      </c>
      <c r="AZ48" s="45">
        <f t="shared" si="26"/>
        <v>3.000684227407862E-2</v>
      </c>
      <c r="BA48" s="46">
        <f t="shared" si="26"/>
        <v>4.9635961088996747E-3</v>
      </c>
      <c r="BB48" s="44">
        <f t="shared" si="26"/>
        <v>-8.7177574869212182E-3</v>
      </c>
      <c r="BC48" s="44">
        <f t="shared" si="26"/>
        <v>4.118592127663202E-3</v>
      </c>
      <c r="BD48" s="44">
        <f t="shared" si="26"/>
        <v>4.005626822648229E-3</v>
      </c>
      <c r="BE48" s="44">
        <f t="shared" ref="AV48:BI66" si="29">U48/U$203</f>
        <v>3.3471080774016165E-3</v>
      </c>
      <c r="BF48" s="44">
        <f t="shared" si="29"/>
        <v>1.7446052760995E-2</v>
      </c>
      <c r="BG48" s="45">
        <f t="shared" si="29"/>
        <v>7.6923039126840977E-3</v>
      </c>
      <c r="BH48" s="46">
        <f t="shared" si="29"/>
        <v>5.775318749794007E-3</v>
      </c>
      <c r="BI48" s="44">
        <f t="shared" si="29"/>
        <v>-9.0318886892621925E-3</v>
      </c>
      <c r="BJ48" s="44">
        <f t="shared" si="28"/>
        <v>5.4277743710922323E-3</v>
      </c>
      <c r="BK48" s="44">
        <f t="shared" si="28"/>
        <v>4.4616438456388102E-3</v>
      </c>
      <c r="BL48" s="44">
        <f t="shared" si="28"/>
        <v>3.5067016034931128E-3</v>
      </c>
      <c r="BM48" s="44">
        <f t="shared" si="27"/>
        <v>3.0409100730479685E-2</v>
      </c>
      <c r="BN48" s="45">
        <f t="shared" si="27"/>
        <v>2.1949700401494316E-2</v>
      </c>
      <c r="BO48" s="46">
        <f t="shared" si="9"/>
        <v>0.13646706025800906</v>
      </c>
      <c r="BP48" s="44">
        <f t="shared" si="10"/>
        <v>-6.7081465863292306E-2</v>
      </c>
      <c r="BQ48" s="44">
        <f t="shared" si="11"/>
        <v>-0.11561803022514662</v>
      </c>
      <c r="BR48" s="45">
        <f t="shared" si="12"/>
        <v>-3.758847560165645E-2</v>
      </c>
      <c r="BS48" s="46">
        <f t="shared" si="13"/>
        <v>0.82836813156609213</v>
      </c>
      <c r="BT48" s="44">
        <f t="shared" si="14"/>
        <v>0.5773231775554919</v>
      </c>
      <c r="BU48" s="44">
        <f t="shared" si="15"/>
        <v>0.94277080613941189</v>
      </c>
      <c r="BV48" s="45">
        <f t="shared" si="16"/>
        <v>0.77659079364442496</v>
      </c>
      <c r="BW48" s="46">
        <f t="shared" si="17"/>
        <v>0.45994450595531461</v>
      </c>
      <c r="BX48" s="44">
        <f t="shared" si="18"/>
        <v>0.99874805947801804</v>
      </c>
      <c r="BY48" s="44">
        <f t="shared" si="19"/>
        <v>0.7965731705323339</v>
      </c>
      <c r="BZ48" s="45">
        <f t="shared" si="20"/>
        <v>0.75806718924941874</v>
      </c>
      <c r="CA48" s="47">
        <f t="shared" si="21"/>
        <v>14.986379898157484</v>
      </c>
      <c r="CB48" s="48">
        <f t="shared" si="22"/>
        <v>8.5908344368317469</v>
      </c>
      <c r="CC48" s="48">
        <f t="shared" si="23"/>
        <v>17.884445727411276</v>
      </c>
      <c r="CD48" s="49">
        <f t="shared" si="24"/>
        <v>19.755704966536111</v>
      </c>
    </row>
    <row r="49" spans="1:82" s="51" customFormat="1" x14ac:dyDescent="0.25">
      <c r="A49" s="50" t="s">
        <v>80</v>
      </c>
      <c r="B49" s="51" t="s">
        <v>81</v>
      </c>
      <c r="C49" s="52">
        <v>36802819</v>
      </c>
      <c r="D49" s="53">
        <v>5463338.950000003</v>
      </c>
      <c r="E49" s="53">
        <v>42266157.950000003</v>
      </c>
      <c r="F49" s="53">
        <v>34769873.450000003</v>
      </c>
      <c r="G49" s="53">
        <v>14790691.940000001</v>
      </c>
      <c r="H49" s="53">
        <v>19979181.509999998</v>
      </c>
      <c r="I49" s="54">
        <v>7496284.5000000028</v>
      </c>
      <c r="J49" s="52">
        <v>36629065</v>
      </c>
      <c r="K49" s="53">
        <v>-2604741.19</v>
      </c>
      <c r="L49" s="53">
        <v>34024323.810000002</v>
      </c>
      <c r="M49" s="53">
        <v>18863869.700000003</v>
      </c>
      <c r="N49" s="53">
        <v>18837546.109999999</v>
      </c>
      <c r="O49" s="53">
        <v>26323.589999999851</v>
      </c>
      <c r="P49" s="54">
        <v>15160454.110000001</v>
      </c>
      <c r="Q49" s="52">
        <v>44153308</v>
      </c>
      <c r="R49" s="53">
        <v>-5453076.0199999996</v>
      </c>
      <c r="S49" s="53">
        <v>38700231.980000004</v>
      </c>
      <c r="T49" s="53">
        <v>37934969.18</v>
      </c>
      <c r="U49" s="53">
        <v>32342078.689999998</v>
      </c>
      <c r="V49" s="53">
        <v>5592890.4900000002</v>
      </c>
      <c r="W49" s="54">
        <v>765262.80000000075</v>
      </c>
      <c r="X49" s="52">
        <v>53044218</v>
      </c>
      <c r="Y49" s="53">
        <v>-2231791.950000003</v>
      </c>
      <c r="Z49" s="53">
        <v>50812426.049999997</v>
      </c>
      <c r="AA49" s="53">
        <v>37485096.630000003</v>
      </c>
      <c r="AB49" s="53">
        <v>32655498.969999999</v>
      </c>
      <c r="AC49" s="53">
        <v>4829597.660000002</v>
      </c>
      <c r="AD49" s="54">
        <v>13327329.419999996</v>
      </c>
      <c r="AE49" s="53">
        <v>170629410</v>
      </c>
      <c r="AF49" s="53">
        <v>-4826270.209999999</v>
      </c>
      <c r="AG49" s="53">
        <v>165803139.79000002</v>
      </c>
      <c r="AH49" s="53">
        <v>129053808.96000001</v>
      </c>
      <c r="AI49" s="53">
        <v>98625815.710000008</v>
      </c>
      <c r="AJ49" s="53">
        <v>30427993.25</v>
      </c>
      <c r="AK49" s="55">
        <v>36749330.829999998</v>
      </c>
      <c r="AM49" s="56">
        <f t="shared" si="0"/>
        <v>3.6432461063387244E-3</v>
      </c>
      <c r="AN49" s="57">
        <f t="shared" si="1"/>
        <v>6.1896870865586649E-3</v>
      </c>
      <c r="AO49" s="57">
        <f t="shared" si="2"/>
        <v>3.8478671839057518E-3</v>
      </c>
      <c r="AP49" s="57">
        <f t="shared" si="3"/>
        <v>3.3837550529030873E-3</v>
      </c>
      <c r="AQ49" s="57">
        <f t="shared" si="4"/>
        <v>1.4805123979726325E-3</v>
      </c>
      <c r="AR49" s="57">
        <f t="shared" si="5"/>
        <v>7.0034302056946149E-2</v>
      </c>
      <c r="AS49" s="58">
        <f t="shared" si="6"/>
        <v>1.0576338036442052E-2</v>
      </c>
      <c r="AT49" s="59">
        <f t="shared" ref="AT49:AZ104" si="30">J49/J$203</f>
        <v>3.6535851910384875E-3</v>
      </c>
      <c r="AU49" s="57">
        <f t="shared" si="30"/>
        <v>-5.530816048118602E-3</v>
      </c>
      <c r="AV49" s="57">
        <f t="shared" si="29"/>
        <v>3.2415035969237042E-3</v>
      </c>
      <c r="AW49" s="57">
        <f t="shared" si="29"/>
        <v>1.8895145343619326E-3</v>
      </c>
      <c r="AX49" s="57">
        <f t="shared" si="29"/>
        <v>1.9387032092082243E-3</v>
      </c>
      <c r="AY49" s="57">
        <f t="shared" si="29"/>
        <v>9.8635499525341033E-5</v>
      </c>
      <c r="AZ49" s="58">
        <f t="shared" si="29"/>
        <v>2.9551643830247162E-2</v>
      </c>
      <c r="BA49" s="59">
        <f t="shared" si="29"/>
        <v>4.2118707158426928E-3</v>
      </c>
      <c r="BB49" s="57">
        <f t="shared" si="29"/>
        <v>-7.9019835145397385E-3</v>
      </c>
      <c r="BC49" s="57">
        <f t="shared" si="29"/>
        <v>3.4636804888231805E-3</v>
      </c>
      <c r="BD49" s="57">
        <f t="shared" si="29"/>
        <v>3.5025114706273563E-3</v>
      </c>
      <c r="BE49" s="57">
        <f t="shared" si="29"/>
        <v>3.1324297115507042E-3</v>
      </c>
      <c r="BF49" s="57">
        <f t="shared" si="29"/>
        <v>1.1055912964369299E-2</v>
      </c>
      <c r="BG49" s="58">
        <f t="shared" si="29"/>
        <v>2.2352436933034008E-3</v>
      </c>
      <c r="BH49" s="59">
        <f t="shared" si="29"/>
        <v>4.8106987940916141E-3</v>
      </c>
      <c r="BI49" s="57">
        <f t="shared" si="29"/>
        <v>-8.4211562595072533E-3</v>
      </c>
      <c r="BJ49" s="57">
        <f t="shared" si="28"/>
        <v>4.5001299807213542E-3</v>
      </c>
      <c r="BK49" s="57">
        <f t="shared" si="28"/>
        <v>3.5139423931557115E-3</v>
      </c>
      <c r="BL49" s="57">
        <f t="shared" si="28"/>
        <v>3.1738656530998261E-3</v>
      </c>
      <c r="BM49" s="57">
        <f t="shared" si="27"/>
        <v>1.2754424341372824E-2</v>
      </c>
      <c r="BN49" s="58">
        <f t="shared" si="27"/>
        <v>2.1365054485837573E-2</v>
      </c>
      <c r="BO49" s="59">
        <f t="shared" si="9"/>
        <v>0.14844892588255271</v>
      </c>
      <c r="BP49" s="57">
        <f t="shared" si="10"/>
        <v>-7.1111320750338561E-2</v>
      </c>
      <c r="BQ49" s="57">
        <f t="shared" si="11"/>
        <v>-0.12350322698358183</v>
      </c>
      <c r="BR49" s="58">
        <f t="shared" si="12"/>
        <v>-4.207417950812288E-2</v>
      </c>
      <c r="BS49" s="59">
        <f t="shared" si="13"/>
        <v>0.82264097652623291</v>
      </c>
      <c r="BT49" s="57">
        <f t="shared" si="14"/>
        <v>0.55442305937776704</v>
      </c>
      <c r="BU49" s="57">
        <f t="shared" si="15"/>
        <v>0.98022588597413352</v>
      </c>
      <c r="BV49" s="58">
        <f t="shared" si="16"/>
        <v>0.73771515245334374</v>
      </c>
      <c r="BW49" s="59">
        <f t="shared" si="17"/>
        <v>0.42538814417226473</v>
      </c>
      <c r="BX49" s="57">
        <f t="shared" si="18"/>
        <v>0.99860454983952718</v>
      </c>
      <c r="BY49" s="57">
        <f t="shared" si="19"/>
        <v>0.85256636262278351</v>
      </c>
      <c r="BZ49" s="58">
        <f t="shared" si="20"/>
        <v>0.87115952487275194</v>
      </c>
      <c r="CA49" s="60">
        <f t="shared" si="21"/>
        <v>14.065186917589113</v>
      </c>
      <c r="CB49" s="61">
        <f t="shared" si="22"/>
        <v>7.7073435180687069</v>
      </c>
      <c r="CC49" s="61">
        <f t="shared" si="23"/>
        <v>15.638120843383279</v>
      </c>
      <c r="CD49" s="62">
        <f t="shared" si="24"/>
        <v>15.559379365622267</v>
      </c>
    </row>
    <row r="50" spans="1:82" x14ac:dyDescent="0.25">
      <c r="A50" s="1" t="s">
        <v>82</v>
      </c>
      <c r="B50" t="s">
        <v>83</v>
      </c>
      <c r="C50" s="63">
        <v>6714352</v>
      </c>
      <c r="D50" s="64">
        <v>1037773.1799999997</v>
      </c>
      <c r="E50" s="64">
        <v>7752125.1799999997</v>
      </c>
      <c r="F50" s="64">
        <v>7694295.2000000002</v>
      </c>
      <c r="G50" s="64">
        <v>3796807.62</v>
      </c>
      <c r="H50" s="64">
        <v>3897487.58</v>
      </c>
      <c r="I50" s="65">
        <v>57829.979999999516</v>
      </c>
      <c r="J50" s="63">
        <v>9344752</v>
      </c>
      <c r="K50" s="64">
        <v>-1124546.1099999999</v>
      </c>
      <c r="L50" s="64">
        <v>8220205.8899999997</v>
      </c>
      <c r="M50" s="64">
        <v>7598089.2400000002</v>
      </c>
      <c r="N50" s="64">
        <v>7596395.2400000002</v>
      </c>
      <c r="O50" s="64">
        <v>1694</v>
      </c>
      <c r="P50" s="65">
        <v>622116.64999999967</v>
      </c>
      <c r="Q50" s="63">
        <v>9419717</v>
      </c>
      <c r="R50" s="64">
        <v>-42245.980000000447</v>
      </c>
      <c r="S50" s="64">
        <v>9377471.0199999996</v>
      </c>
      <c r="T50" s="64">
        <v>9214204.0700000003</v>
      </c>
      <c r="U50" s="64">
        <v>8333157.8499999996</v>
      </c>
      <c r="V50" s="64">
        <v>881046.22000000067</v>
      </c>
      <c r="W50" s="65">
        <v>163266.94999999925</v>
      </c>
      <c r="X50" s="63">
        <v>11545714</v>
      </c>
      <c r="Y50" s="64">
        <v>5000</v>
      </c>
      <c r="Z50" s="64">
        <v>11550714</v>
      </c>
      <c r="AA50" s="64">
        <v>8817135.8300000001</v>
      </c>
      <c r="AB50" s="64">
        <v>8089859.25</v>
      </c>
      <c r="AC50" s="64">
        <v>727276.58000000007</v>
      </c>
      <c r="AD50" s="65">
        <v>2733578.17</v>
      </c>
      <c r="AE50" s="64">
        <v>37024535</v>
      </c>
      <c r="AF50" s="64">
        <v>-124018.91000000061</v>
      </c>
      <c r="AG50" s="64">
        <v>36900516.090000004</v>
      </c>
      <c r="AH50" s="64">
        <v>33323724.340000004</v>
      </c>
      <c r="AI50" s="64">
        <v>27816219.960000001</v>
      </c>
      <c r="AJ50" s="64">
        <v>5507504.3800000008</v>
      </c>
      <c r="AK50" s="66">
        <v>3576791.7499999981</v>
      </c>
      <c r="AM50" s="67">
        <f t="shared" si="0"/>
        <v>6.6467834381348954E-4</v>
      </c>
      <c r="AN50" s="68">
        <f t="shared" si="1"/>
        <v>1.1757445968134405E-3</v>
      </c>
      <c r="AO50" s="68">
        <f t="shared" si="2"/>
        <v>7.0574543635924369E-4</v>
      </c>
      <c r="AP50" s="68">
        <f t="shared" si="3"/>
        <v>7.4879795863990904E-4</v>
      </c>
      <c r="AQ50" s="68">
        <f t="shared" si="4"/>
        <v>3.8005123606995792E-4</v>
      </c>
      <c r="AR50" s="68">
        <f t="shared" si="5"/>
        <v>1.3662112349512166E-2</v>
      </c>
      <c r="AS50" s="69">
        <f t="shared" si="6"/>
        <v>8.1591009135349363E-5</v>
      </c>
      <c r="AT50" s="70">
        <f t="shared" si="30"/>
        <v>9.3209716167003685E-4</v>
      </c>
      <c r="AU50" s="68">
        <f t="shared" si="30"/>
        <v>-2.3878217520863741E-3</v>
      </c>
      <c r="AV50" s="68">
        <f t="shared" si="29"/>
        <v>7.8314052936614162E-4</v>
      </c>
      <c r="AW50" s="68">
        <f t="shared" si="29"/>
        <v>7.6106866092056442E-4</v>
      </c>
      <c r="AX50" s="68">
        <f t="shared" si="29"/>
        <v>7.8179799769058562E-4</v>
      </c>
      <c r="AY50" s="68">
        <f t="shared" si="29"/>
        <v>6.3474828545775355E-6</v>
      </c>
      <c r="AZ50" s="69">
        <f t="shared" si="29"/>
        <v>1.2126661594879179E-3</v>
      </c>
      <c r="BA50" s="70">
        <f t="shared" si="29"/>
        <v>8.9856529399395346E-4</v>
      </c>
      <c r="BB50" s="68">
        <f t="shared" si="29"/>
        <v>-6.1218115480366815E-5</v>
      </c>
      <c r="BC50" s="68">
        <f t="shared" si="29"/>
        <v>8.3928601315011561E-4</v>
      </c>
      <c r="BD50" s="68">
        <f t="shared" si="29"/>
        <v>8.5074157553002849E-4</v>
      </c>
      <c r="BE50" s="68">
        <f t="shared" si="29"/>
        <v>8.0709194639529786E-4</v>
      </c>
      <c r="BF50" s="68">
        <f t="shared" si="29"/>
        <v>1.741634373732673E-3</v>
      </c>
      <c r="BG50" s="69">
        <f t="shared" si="29"/>
        <v>4.7688378464545733E-4</v>
      </c>
      <c r="BH50" s="70">
        <f t="shared" si="29"/>
        <v>1.0471066312397455E-3</v>
      </c>
      <c r="BI50" s="68">
        <f t="shared" si="29"/>
        <v>1.8866355933193599E-5</v>
      </c>
      <c r="BJ50" s="68">
        <f t="shared" si="28"/>
        <v>1.0229724972979888E-3</v>
      </c>
      <c r="BK50" s="68">
        <f t="shared" si="28"/>
        <v>8.2653934935979299E-4</v>
      </c>
      <c r="BL50" s="68">
        <f t="shared" si="28"/>
        <v>7.8627267142894063E-4</v>
      </c>
      <c r="BM50" s="68">
        <f t="shared" si="27"/>
        <v>1.9206556669696536E-3</v>
      </c>
      <c r="BN50" s="69">
        <f t="shared" si="27"/>
        <v>4.3822017677226576E-3</v>
      </c>
      <c r="BO50" s="70">
        <f t="shared" si="9"/>
        <v>0.15456043710547193</v>
      </c>
      <c r="BP50" s="68">
        <f t="shared" si="10"/>
        <v>-0.12033985599617837</v>
      </c>
      <c r="BQ50" s="68">
        <f t="shared" si="11"/>
        <v>-4.4848459884729497E-3</v>
      </c>
      <c r="BR50" s="69">
        <f t="shared" si="12"/>
        <v>4.3306113420096842E-4</v>
      </c>
      <c r="BS50" s="70">
        <f t="shared" si="13"/>
        <v>0.99254011272299925</v>
      </c>
      <c r="BT50" s="68">
        <f t="shared" si="14"/>
        <v>0.92431860487134354</v>
      </c>
      <c r="BU50" s="68">
        <f t="shared" si="15"/>
        <v>0.98258944766112444</v>
      </c>
      <c r="BV50" s="69">
        <f t="shared" si="16"/>
        <v>0.76334119518499033</v>
      </c>
      <c r="BW50" s="70">
        <f t="shared" si="17"/>
        <v>0.49345749302678171</v>
      </c>
      <c r="BX50" s="68">
        <f t="shared" si="18"/>
        <v>0.99977704920980892</v>
      </c>
      <c r="BY50" s="68">
        <f t="shared" si="19"/>
        <v>0.90438173353805473</v>
      </c>
      <c r="BZ50" s="69">
        <f t="shared" si="20"/>
        <v>0.91751555221305914</v>
      </c>
      <c r="CA50" s="71">
        <f t="shared" si="21"/>
        <v>3.1125134908165362</v>
      </c>
      <c r="CB50" s="72">
        <f t="shared" si="22"/>
        <v>3.1044045991062785</v>
      </c>
      <c r="CC50" s="72">
        <f t="shared" si="23"/>
        <v>3.7984171290225373</v>
      </c>
      <c r="CD50" s="73">
        <f t="shared" si="24"/>
        <v>3.6598321367910196</v>
      </c>
    </row>
    <row r="51" spans="1:82" x14ac:dyDescent="0.25">
      <c r="A51" s="1" t="s">
        <v>84</v>
      </c>
      <c r="B51" t="s">
        <v>85</v>
      </c>
      <c r="C51" s="63">
        <v>30088467</v>
      </c>
      <c r="D51" s="64">
        <v>4425565.7700000033</v>
      </c>
      <c r="E51" s="64">
        <v>34514032.770000003</v>
      </c>
      <c r="F51" s="64">
        <v>27075578.25</v>
      </c>
      <c r="G51" s="64">
        <v>10993884.32</v>
      </c>
      <c r="H51" s="64">
        <v>16081693.93</v>
      </c>
      <c r="I51" s="65">
        <v>7438454.5200000033</v>
      </c>
      <c r="J51" s="63">
        <v>27284313</v>
      </c>
      <c r="K51" s="64">
        <v>-1480195.08</v>
      </c>
      <c r="L51" s="64">
        <v>25804117.920000002</v>
      </c>
      <c r="M51" s="64">
        <v>11265780.460000001</v>
      </c>
      <c r="N51" s="64">
        <v>11241150.870000001</v>
      </c>
      <c r="O51" s="64">
        <v>24629.589999999851</v>
      </c>
      <c r="P51" s="65">
        <v>14538337.460000001</v>
      </c>
      <c r="Q51" s="63">
        <v>34733591</v>
      </c>
      <c r="R51" s="64">
        <v>-5410830.0399999991</v>
      </c>
      <c r="S51" s="64">
        <v>29322760.960000001</v>
      </c>
      <c r="T51" s="64">
        <v>28720765.109999999</v>
      </c>
      <c r="U51" s="64">
        <v>24008920.84</v>
      </c>
      <c r="V51" s="64">
        <v>4711844.2699999996</v>
      </c>
      <c r="W51" s="65">
        <v>601995.85000000149</v>
      </c>
      <c r="X51" s="63">
        <v>41498504</v>
      </c>
      <c r="Y51" s="64">
        <v>-2236791.950000003</v>
      </c>
      <c r="Z51" s="64">
        <v>39261712.049999997</v>
      </c>
      <c r="AA51" s="64">
        <v>28667960.800000001</v>
      </c>
      <c r="AB51" s="64">
        <v>24565639.719999999</v>
      </c>
      <c r="AC51" s="64">
        <v>4102321.0800000019</v>
      </c>
      <c r="AD51" s="65">
        <v>10593751.249999996</v>
      </c>
      <c r="AE51" s="64">
        <v>133604875</v>
      </c>
      <c r="AF51" s="64">
        <v>-4702251.2999999989</v>
      </c>
      <c r="AG51" s="64">
        <v>128902623.7</v>
      </c>
      <c r="AH51" s="64">
        <v>95730084.620000005</v>
      </c>
      <c r="AI51" s="64">
        <v>70809595.75</v>
      </c>
      <c r="AJ51" s="64">
        <v>24920488.870000001</v>
      </c>
      <c r="AK51" s="66">
        <v>33172539.080000002</v>
      </c>
      <c r="AM51" s="67">
        <f t="shared" si="0"/>
        <v>2.9785677625252349E-3</v>
      </c>
      <c r="AN51" s="68">
        <f t="shared" si="1"/>
        <v>5.0139424897452248E-3</v>
      </c>
      <c r="AO51" s="68">
        <f t="shared" si="2"/>
        <v>3.1421217475465081E-3</v>
      </c>
      <c r="AP51" s="68">
        <f t="shared" si="3"/>
        <v>2.6349570942631783E-3</v>
      </c>
      <c r="AQ51" s="68">
        <f t="shared" si="4"/>
        <v>1.1004611619026745E-3</v>
      </c>
      <c r="AR51" s="68">
        <f t="shared" si="5"/>
        <v>5.6372189707433996E-2</v>
      </c>
      <c r="AS51" s="69">
        <f t="shared" si="6"/>
        <v>1.0494747027306702E-2</v>
      </c>
      <c r="AT51" s="70">
        <f t="shared" si="30"/>
        <v>2.7214880293684506E-3</v>
      </c>
      <c r="AU51" s="68">
        <f t="shared" si="30"/>
        <v>-3.1429942960322283E-3</v>
      </c>
      <c r="AV51" s="68">
        <f t="shared" si="29"/>
        <v>2.4583630675575623E-3</v>
      </c>
      <c r="AW51" s="68">
        <f t="shared" si="29"/>
        <v>1.1284458734413681E-3</v>
      </c>
      <c r="AX51" s="68">
        <f t="shared" si="29"/>
        <v>1.1569052115176389E-3</v>
      </c>
      <c r="AY51" s="68">
        <f t="shared" si="29"/>
        <v>9.2288016670763506E-5</v>
      </c>
      <c r="AZ51" s="69">
        <f t="shared" si="29"/>
        <v>2.8338977670759241E-2</v>
      </c>
      <c r="BA51" s="70">
        <f t="shared" si="29"/>
        <v>3.313305421848739E-3</v>
      </c>
      <c r="BB51" s="68">
        <f t="shared" si="29"/>
        <v>-7.8407653990593702E-3</v>
      </c>
      <c r="BC51" s="68">
        <f t="shared" si="29"/>
        <v>2.6243944756730647E-3</v>
      </c>
      <c r="BD51" s="68">
        <f t="shared" si="29"/>
        <v>2.6517698950973279E-3</v>
      </c>
      <c r="BE51" s="68">
        <f t="shared" si="29"/>
        <v>2.3253377651554063E-3</v>
      </c>
      <c r="BF51" s="68">
        <f t="shared" si="29"/>
        <v>9.3142785906366269E-3</v>
      </c>
      <c r="BG51" s="69">
        <f t="shared" si="29"/>
        <v>1.7583599086579437E-3</v>
      </c>
      <c r="BH51" s="70">
        <f t="shared" si="29"/>
        <v>3.7635921628518688E-3</v>
      </c>
      <c r="BI51" s="68">
        <f t="shared" si="29"/>
        <v>-8.440022615440447E-3</v>
      </c>
      <c r="BJ51" s="68">
        <f t="shared" si="28"/>
        <v>3.4771574834233654E-3</v>
      </c>
      <c r="BK51" s="68">
        <f t="shared" si="28"/>
        <v>2.6874030437959184E-3</v>
      </c>
      <c r="BL51" s="68">
        <f t="shared" si="28"/>
        <v>2.3875929816708857E-3</v>
      </c>
      <c r="BM51" s="68">
        <f t="shared" si="27"/>
        <v>1.0833768674403171E-2</v>
      </c>
      <c r="BN51" s="69">
        <f t="shared" si="27"/>
        <v>1.6982852718114914E-2</v>
      </c>
      <c r="BO51" s="70">
        <f t="shared" si="9"/>
        <v>0.14708511969054466</v>
      </c>
      <c r="BP51" s="68">
        <f t="shared" si="10"/>
        <v>-5.4250773328982115E-2</v>
      </c>
      <c r="BQ51" s="68">
        <f t="shared" si="11"/>
        <v>-0.15578089924534436</v>
      </c>
      <c r="BR51" s="69">
        <f t="shared" si="12"/>
        <v>-5.3900544222027932E-2</v>
      </c>
      <c r="BS51" s="70">
        <f t="shared" si="13"/>
        <v>0.78448028459700614</v>
      </c>
      <c r="BT51" s="68">
        <f t="shared" si="14"/>
        <v>0.43658847378263727</v>
      </c>
      <c r="BU51" s="68">
        <f t="shared" si="15"/>
        <v>0.97947001474993434</v>
      </c>
      <c r="BV51" s="69">
        <f t="shared" si="16"/>
        <v>0.730176023997405</v>
      </c>
      <c r="BW51" s="70">
        <f t="shared" si="17"/>
        <v>0.40604430378139755</v>
      </c>
      <c r="BX51" s="68">
        <f t="shared" si="18"/>
        <v>0.99781376975279701</v>
      </c>
      <c r="BY51" s="68">
        <f t="shared" si="19"/>
        <v>0.83594294051869011</v>
      </c>
      <c r="BZ51" s="69">
        <f t="shared" si="20"/>
        <v>0.85690223631113649</v>
      </c>
      <c r="CA51" s="71">
        <f t="shared" si="21"/>
        <v>10.952673426772575</v>
      </c>
      <c r="CB51" s="72">
        <f t="shared" si="22"/>
        <v>4.602938918962427</v>
      </c>
      <c r="CC51" s="72">
        <f t="shared" si="23"/>
        <v>11.839703714360741</v>
      </c>
      <c r="CD51" s="73">
        <f t="shared" si="24"/>
        <v>11.899547228831246</v>
      </c>
    </row>
    <row r="52" spans="1:82" s="51" customFormat="1" x14ac:dyDescent="0.25">
      <c r="A52" s="50" t="s">
        <v>86</v>
      </c>
      <c r="B52" s="51" t="s">
        <v>87</v>
      </c>
      <c r="C52" s="52">
        <v>2549842</v>
      </c>
      <c r="D52" s="53">
        <v>-92996.990000000224</v>
      </c>
      <c r="E52" s="53">
        <v>2456845.0099999998</v>
      </c>
      <c r="F52" s="53">
        <v>2277236.9500000002</v>
      </c>
      <c r="G52" s="53">
        <v>2248922.9500000002</v>
      </c>
      <c r="H52" s="53">
        <v>28314</v>
      </c>
      <c r="I52" s="54">
        <v>179608.05999999959</v>
      </c>
      <c r="J52" s="52">
        <v>2409937</v>
      </c>
      <c r="K52" s="53">
        <v>-14052.289999999979</v>
      </c>
      <c r="L52" s="53">
        <v>2395884.71</v>
      </c>
      <c r="M52" s="53">
        <v>2162360.81</v>
      </c>
      <c r="N52" s="53">
        <v>2162360.81</v>
      </c>
      <c r="O52" s="53">
        <v>0</v>
      </c>
      <c r="P52" s="54">
        <v>233523.90000000005</v>
      </c>
      <c r="Q52" s="52">
        <v>7880385</v>
      </c>
      <c r="R52" s="53">
        <v>-562957.0700000003</v>
      </c>
      <c r="S52" s="53">
        <v>7317427.9299999997</v>
      </c>
      <c r="T52" s="53">
        <v>5449137.1500000004</v>
      </c>
      <c r="U52" s="53">
        <v>2216536.44</v>
      </c>
      <c r="V52" s="53">
        <v>3232600.7100000004</v>
      </c>
      <c r="W52" s="54">
        <v>1868290.7799999993</v>
      </c>
      <c r="X52" s="52">
        <v>10636191</v>
      </c>
      <c r="Y52" s="53">
        <v>-161857.55000000075</v>
      </c>
      <c r="Z52" s="53">
        <v>10474333.449999999</v>
      </c>
      <c r="AA52" s="53">
        <v>10109636.57</v>
      </c>
      <c r="AB52" s="53">
        <v>3424506.65</v>
      </c>
      <c r="AC52" s="53">
        <v>6685129.9199999999</v>
      </c>
      <c r="AD52" s="54">
        <v>364696.87999999896</v>
      </c>
      <c r="AE52" s="53">
        <v>23476355</v>
      </c>
      <c r="AF52" s="53">
        <v>-831863.9000000013</v>
      </c>
      <c r="AG52" s="53">
        <v>22644491.099999998</v>
      </c>
      <c r="AH52" s="53">
        <v>19998371.48</v>
      </c>
      <c r="AI52" s="53">
        <v>10052326.85</v>
      </c>
      <c r="AJ52" s="53">
        <v>9946044.6300000008</v>
      </c>
      <c r="AK52" s="55">
        <v>2646119.6199999978</v>
      </c>
      <c r="AM52" s="56">
        <f t="shared" si="0"/>
        <v>2.5241821661212816E-4</v>
      </c>
      <c r="AN52" s="57">
        <f t="shared" si="1"/>
        <v>-1.0536089255304696E-4</v>
      </c>
      <c r="AO52" s="57">
        <f t="shared" si="2"/>
        <v>2.2366862162170095E-4</v>
      </c>
      <c r="AP52" s="57">
        <f t="shared" si="3"/>
        <v>2.2161748869465946E-4</v>
      </c>
      <c r="AQ52" s="57">
        <f t="shared" si="4"/>
        <v>2.2511173399235754E-4</v>
      </c>
      <c r="AR52" s="57">
        <f t="shared" si="5"/>
        <v>9.9250874088503821E-5</v>
      </c>
      <c r="AS52" s="58">
        <f t="shared" si="6"/>
        <v>2.5340494436004415E-4</v>
      </c>
      <c r="AT52" s="59">
        <f t="shared" si="30"/>
        <v>2.4038042288373234E-4</v>
      </c>
      <c r="AU52" s="57">
        <f t="shared" si="30"/>
        <v>-2.9838139521576209E-5</v>
      </c>
      <c r="AV52" s="57">
        <f t="shared" si="29"/>
        <v>2.2825637766229291E-4</v>
      </c>
      <c r="AW52" s="57">
        <f t="shared" si="29"/>
        <v>2.1659459294450284E-4</v>
      </c>
      <c r="AX52" s="57">
        <f t="shared" si="29"/>
        <v>2.2254362735641344E-4</v>
      </c>
      <c r="AY52" s="57">
        <f t="shared" si="29"/>
        <v>0</v>
      </c>
      <c r="AZ52" s="58">
        <f t="shared" si="29"/>
        <v>4.5519844383145962E-4</v>
      </c>
      <c r="BA52" s="59">
        <f t="shared" si="29"/>
        <v>7.5172539305698265E-4</v>
      </c>
      <c r="BB52" s="57">
        <f t="shared" si="29"/>
        <v>-8.1577397238148089E-4</v>
      </c>
      <c r="BC52" s="57">
        <f t="shared" si="29"/>
        <v>6.5491163884002102E-4</v>
      </c>
      <c r="BD52" s="57">
        <f t="shared" si="29"/>
        <v>5.0311535202087279E-4</v>
      </c>
      <c r="BE52" s="57">
        <f t="shared" si="29"/>
        <v>2.1467836585091263E-4</v>
      </c>
      <c r="BF52" s="57">
        <f t="shared" si="29"/>
        <v>6.390139796625699E-3</v>
      </c>
      <c r="BG52" s="58">
        <f t="shared" si="29"/>
        <v>5.4570602193806965E-3</v>
      </c>
      <c r="BH52" s="59">
        <f t="shared" si="29"/>
        <v>9.6461995570239309E-4</v>
      </c>
      <c r="BI52" s="57">
        <f t="shared" si="29"/>
        <v>-6.1073242975493878E-4</v>
      </c>
      <c r="BJ52" s="57">
        <f t="shared" si="28"/>
        <v>9.2764439037087726E-4</v>
      </c>
      <c r="BK52" s="57">
        <f t="shared" si="28"/>
        <v>9.4770145248309842E-4</v>
      </c>
      <c r="BL52" s="57">
        <f t="shared" si="28"/>
        <v>3.3283595039328677E-4</v>
      </c>
      <c r="BM52" s="57">
        <f t="shared" si="27"/>
        <v>1.7654676389106859E-2</v>
      </c>
      <c r="BN52" s="58">
        <f t="shared" si="27"/>
        <v>5.8464591565674277E-4</v>
      </c>
      <c r="BO52" s="59">
        <f t="shared" si="9"/>
        <v>-3.6471667656270558E-2</v>
      </c>
      <c r="BP52" s="57">
        <f t="shared" si="10"/>
        <v>-5.8309781542007031E-3</v>
      </c>
      <c r="BQ52" s="57">
        <f t="shared" si="11"/>
        <v>-7.1437762241311847E-2</v>
      </c>
      <c r="BR52" s="58">
        <f t="shared" si="12"/>
        <v>-1.5217623489461663E-2</v>
      </c>
      <c r="BS52" s="59">
        <f t="shared" si="13"/>
        <v>0.92689483493303482</v>
      </c>
      <c r="BT52" s="57">
        <f t="shared" si="14"/>
        <v>0.90253124491954373</v>
      </c>
      <c r="BU52" s="57">
        <f t="shared" si="15"/>
        <v>0.74467930564230378</v>
      </c>
      <c r="BV52" s="58">
        <f t="shared" si="16"/>
        <v>0.96518185317080973</v>
      </c>
      <c r="BW52" s="59">
        <f t="shared" si="17"/>
        <v>0.987566511249521</v>
      </c>
      <c r="BX52" s="57">
        <f t="shared" si="18"/>
        <v>1</v>
      </c>
      <c r="BY52" s="57">
        <f t="shared" si="19"/>
        <v>0.40676833395540424</v>
      </c>
      <c r="BZ52" s="58">
        <f t="shared" si="20"/>
        <v>0.33873687014250403</v>
      </c>
      <c r="CA52" s="60">
        <f t="shared" si="21"/>
        <v>0.92119298056836996</v>
      </c>
      <c r="CB52" s="61">
        <f t="shared" si="22"/>
        <v>0.88349091876304131</v>
      </c>
      <c r="CC52" s="61">
        <f t="shared" si="23"/>
        <v>2.2463248840279975</v>
      </c>
      <c r="CD52" s="62">
        <f t="shared" si="24"/>
        <v>4.1963256009138439</v>
      </c>
    </row>
    <row r="53" spans="1:82" x14ac:dyDescent="0.25">
      <c r="A53" s="1" t="s">
        <v>88</v>
      </c>
      <c r="B53" t="s">
        <v>87</v>
      </c>
      <c r="C53" s="63">
        <v>2549842</v>
      </c>
      <c r="D53" s="64">
        <v>-92996.990000000224</v>
      </c>
      <c r="E53" s="64">
        <v>2456845.0099999998</v>
      </c>
      <c r="F53" s="64">
        <v>2277236.9500000002</v>
      </c>
      <c r="G53" s="64">
        <v>2248922.9500000002</v>
      </c>
      <c r="H53" s="64">
        <v>28314</v>
      </c>
      <c r="I53" s="65">
        <v>179608.05999999959</v>
      </c>
      <c r="J53" s="63">
        <v>2409937</v>
      </c>
      <c r="K53" s="64">
        <v>-14052.289999999979</v>
      </c>
      <c r="L53" s="64">
        <v>2395884.71</v>
      </c>
      <c r="M53" s="64">
        <v>2162360.81</v>
      </c>
      <c r="N53" s="64">
        <v>2162360.81</v>
      </c>
      <c r="O53" s="64">
        <v>0</v>
      </c>
      <c r="P53" s="65">
        <v>233523.90000000005</v>
      </c>
      <c r="Q53" s="63">
        <v>7880385</v>
      </c>
      <c r="R53" s="64">
        <v>-562957.0700000003</v>
      </c>
      <c r="S53" s="64">
        <v>7317427.9299999997</v>
      </c>
      <c r="T53" s="64">
        <v>5449137.1500000004</v>
      </c>
      <c r="U53" s="64">
        <v>2216536.44</v>
      </c>
      <c r="V53" s="64">
        <v>3232600.7100000004</v>
      </c>
      <c r="W53" s="65">
        <v>1868290.7799999993</v>
      </c>
      <c r="X53" s="63">
        <v>10636191</v>
      </c>
      <c r="Y53" s="64">
        <v>-161857.55000000075</v>
      </c>
      <c r="Z53" s="64">
        <v>10474333.449999999</v>
      </c>
      <c r="AA53" s="64">
        <v>10109636.57</v>
      </c>
      <c r="AB53" s="64">
        <v>3424506.65</v>
      </c>
      <c r="AC53" s="64">
        <v>6685129.9199999999</v>
      </c>
      <c r="AD53" s="65">
        <v>364696.87999999896</v>
      </c>
      <c r="AE53" s="64">
        <v>23476355</v>
      </c>
      <c r="AF53" s="64">
        <v>-831863.9000000013</v>
      </c>
      <c r="AG53" s="64">
        <v>22644491.099999998</v>
      </c>
      <c r="AH53" s="64">
        <v>19998371.48</v>
      </c>
      <c r="AI53" s="64">
        <v>10052326.85</v>
      </c>
      <c r="AJ53" s="64">
        <v>9946044.6300000008</v>
      </c>
      <c r="AK53" s="66">
        <v>2646119.6199999978</v>
      </c>
      <c r="AM53" s="67">
        <f t="shared" si="0"/>
        <v>2.5241821661212816E-4</v>
      </c>
      <c r="AN53" s="68">
        <f t="shared" si="1"/>
        <v>-1.0536089255304696E-4</v>
      </c>
      <c r="AO53" s="68">
        <f t="shared" si="2"/>
        <v>2.2366862162170095E-4</v>
      </c>
      <c r="AP53" s="68">
        <f t="shared" si="3"/>
        <v>2.2161748869465946E-4</v>
      </c>
      <c r="AQ53" s="68">
        <f t="shared" si="4"/>
        <v>2.2511173399235754E-4</v>
      </c>
      <c r="AR53" s="68">
        <f t="shared" si="5"/>
        <v>9.9250874088503821E-5</v>
      </c>
      <c r="AS53" s="69">
        <f t="shared" si="6"/>
        <v>2.5340494436004415E-4</v>
      </c>
      <c r="AT53" s="70">
        <f t="shared" si="30"/>
        <v>2.4038042288373234E-4</v>
      </c>
      <c r="AU53" s="68">
        <f t="shared" si="30"/>
        <v>-2.9838139521576209E-5</v>
      </c>
      <c r="AV53" s="68">
        <f t="shared" si="29"/>
        <v>2.2825637766229291E-4</v>
      </c>
      <c r="AW53" s="68">
        <f t="shared" si="29"/>
        <v>2.1659459294450284E-4</v>
      </c>
      <c r="AX53" s="68">
        <f t="shared" si="29"/>
        <v>2.2254362735641344E-4</v>
      </c>
      <c r="AY53" s="68">
        <f t="shared" si="29"/>
        <v>0</v>
      </c>
      <c r="AZ53" s="69">
        <f t="shared" si="29"/>
        <v>4.5519844383145962E-4</v>
      </c>
      <c r="BA53" s="70">
        <f t="shared" si="29"/>
        <v>7.5172539305698265E-4</v>
      </c>
      <c r="BB53" s="68">
        <f t="shared" si="29"/>
        <v>-8.1577397238148089E-4</v>
      </c>
      <c r="BC53" s="68">
        <f t="shared" si="29"/>
        <v>6.5491163884002102E-4</v>
      </c>
      <c r="BD53" s="68">
        <f t="shared" si="29"/>
        <v>5.0311535202087279E-4</v>
      </c>
      <c r="BE53" s="68">
        <f t="shared" si="29"/>
        <v>2.1467836585091263E-4</v>
      </c>
      <c r="BF53" s="68">
        <f t="shared" si="29"/>
        <v>6.390139796625699E-3</v>
      </c>
      <c r="BG53" s="69">
        <f t="shared" si="29"/>
        <v>5.4570602193806965E-3</v>
      </c>
      <c r="BH53" s="70">
        <f t="shared" si="29"/>
        <v>9.6461995570239309E-4</v>
      </c>
      <c r="BI53" s="68">
        <f t="shared" si="29"/>
        <v>-6.1073242975493878E-4</v>
      </c>
      <c r="BJ53" s="68">
        <f t="shared" si="28"/>
        <v>9.2764439037087726E-4</v>
      </c>
      <c r="BK53" s="68">
        <f t="shared" si="28"/>
        <v>9.4770145248309842E-4</v>
      </c>
      <c r="BL53" s="68">
        <f t="shared" si="28"/>
        <v>3.3283595039328677E-4</v>
      </c>
      <c r="BM53" s="68">
        <f t="shared" si="27"/>
        <v>1.7654676389106859E-2</v>
      </c>
      <c r="BN53" s="69">
        <f t="shared" si="27"/>
        <v>5.8464591565674277E-4</v>
      </c>
      <c r="BO53" s="70">
        <f t="shared" si="9"/>
        <v>-3.6471667656270558E-2</v>
      </c>
      <c r="BP53" s="68">
        <f t="shared" si="10"/>
        <v>-5.8309781542007031E-3</v>
      </c>
      <c r="BQ53" s="68">
        <f t="shared" si="11"/>
        <v>-7.1437762241311847E-2</v>
      </c>
      <c r="BR53" s="69">
        <f t="shared" si="12"/>
        <v>-1.5217623489461663E-2</v>
      </c>
      <c r="BS53" s="70">
        <f t="shared" si="13"/>
        <v>0.92689483493303482</v>
      </c>
      <c r="BT53" s="68">
        <f t="shared" si="14"/>
        <v>0.90253124491954373</v>
      </c>
      <c r="BU53" s="68">
        <f t="shared" si="15"/>
        <v>0.74467930564230378</v>
      </c>
      <c r="BV53" s="69">
        <f t="shared" si="16"/>
        <v>0.96518185317080973</v>
      </c>
      <c r="BW53" s="70">
        <f t="shared" si="17"/>
        <v>0.987566511249521</v>
      </c>
      <c r="BX53" s="68">
        <f t="shared" si="18"/>
        <v>1</v>
      </c>
      <c r="BY53" s="68">
        <f t="shared" si="19"/>
        <v>0.40676833395540424</v>
      </c>
      <c r="BZ53" s="69">
        <f t="shared" si="20"/>
        <v>0.33873687014250403</v>
      </c>
      <c r="CA53" s="71">
        <f t="shared" si="21"/>
        <v>0.92119298056836996</v>
      </c>
      <c r="CB53" s="72">
        <f t="shared" si="22"/>
        <v>0.88349091876304131</v>
      </c>
      <c r="CC53" s="72">
        <f t="shared" si="23"/>
        <v>2.2463248840279975</v>
      </c>
      <c r="CD53" s="73">
        <f t="shared" si="24"/>
        <v>4.1963256009138439</v>
      </c>
    </row>
    <row r="54" spans="1:82" s="22" customFormat="1" x14ac:dyDescent="0.25">
      <c r="A54" s="21">
        <v>3</v>
      </c>
      <c r="B54" s="22" t="s">
        <v>89</v>
      </c>
      <c r="C54" s="23">
        <v>5297876430.6300001</v>
      </c>
      <c r="D54" s="24">
        <v>515886922.10000002</v>
      </c>
      <c r="E54" s="24">
        <v>5813763352.7300005</v>
      </c>
      <c r="F54" s="24">
        <v>5731020283.0100012</v>
      </c>
      <c r="G54" s="24">
        <v>5637366354.2300005</v>
      </c>
      <c r="H54" s="24">
        <v>93653928.779999852</v>
      </c>
      <c r="I54" s="25">
        <v>82743069.719999865</v>
      </c>
      <c r="J54" s="23">
        <v>5390863080</v>
      </c>
      <c r="K54" s="24">
        <v>487915942.81999975</v>
      </c>
      <c r="L54" s="24">
        <v>5878779022.8199997</v>
      </c>
      <c r="M54" s="24">
        <v>5763457648.9099989</v>
      </c>
      <c r="N54" s="24">
        <v>5615263078.000001</v>
      </c>
      <c r="O54" s="24">
        <v>148194570.90999976</v>
      </c>
      <c r="P54" s="25">
        <v>115321373.90999989</v>
      </c>
      <c r="Q54" s="23">
        <v>5631208851.8100004</v>
      </c>
      <c r="R54" s="24">
        <v>622775399.59999979</v>
      </c>
      <c r="S54" s="24">
        <v>6253984251.4099998</v>
      </c>
      <c r="T54" s="24">
        <v>6163407707.3600006</v>
      </c>
      <c r="U54" s="24">
        <v>5948512732.2799997</v>
      </c>
      <c r="V54" s="24">
        <v>214894975.07999974</v>
      </c>
      <c r="W54" s="25">
        <v>90576544.049999744</v>
      </c>
      <c r="X54" s="23">
        <v>5767418322.3199997</v>
      </c>
      <c r="Y54" s="24">
        <v>251908115.54000044</v>
      </c>
      <c r="Z54" s="24">
        <v>6019326437.8600006</v>
      </c>
      <c r="AA54" s="24">
        <v>5927307741.7700005</v>
      </c>
      <c r="AB54" s="24">
        <v>5711530900.1399994</v>
      </c>
      <c r="AC54" s="24">
        <v>215776841.63000017</v>
      </c>
      <c r="AD54" s="25">
        <v>92018696.090000555</v>
      </c>
      <c r="AE54" s="24">
        <v>22087366684.760002</v>
      </c>
      <c r="AF54" s="24">
        <v>1878486380.0599995</v>
      </c>
      <c r="AG54" s="24">
        <v>23965853064.819992</v>
      </c>
      <c r="AH54" s="24">
        <v>23585193381.049995</v>
      </c>
      <c r="AI54" s="24">
        <v>22912673064.650005</v>
      </c>
      <c r="AJ54" s="24">
        <v>672520316.39999962</v>
      </c>
      <c r="AK54" s="26">
        <v>380659683.7700001</v>
      </c>
      <c r="AM54" s="27">
        <f t="shared" si="0"/>
        <v>0.52445622922951762</v>
      </c>
      <c r="AN54" s="31">
        <f t="shared" si="1"/>
        <v>0.58447382618405264</v>
      </c>
      <c r="AO54" s="31">
        <f t="shared" si="2"/>
        <v>0.52927898595437972</v>
      </c>
      <c r="AP54" s="31">
        <f t="shared" si="3"/>
        <v>0.55773481225958188</v>
      </c>
      <c r="AQ54" s="31">
        <f t="shared" si="4"/>
        <v>0.56428670228603883</v>
      </c>
      <c r="AR54" s="31">
        <f t="shared" si="5"/>
        <v>0.32829110310226284</v>
      </c>
      <c r="AS54" s="32">
        <f t="shared" si="6"/>
        <v>0.11674032322700811</v>
      </c>
      <c r="AT54" s="30">
        <f t="shared" si="30"/>
        <v>0.53771444933153845</v>
      </c>
      <c r="AU54" s="31">
        <f t="shared" si="30"/>
        <v>1.0360235930702095</v>
      </c>
      <c r="AV54" s="31">
        <f t="shared" si="29"/>
        <v>0.56007236042086816</v>
      </c>
      <c r="AW54" s="31">
        <f t="shared" si="29"/>
        <v>0.57730132623821584</v>
      </c>
      <c r="AX54" s="31">
        <f t="shared" si="29"/>
        <v>0.57790587406116523</v>
      </c>
      <c r="AY54" s="31">
        <f t="shared" si="29"/>
        <v>0.55529073081032954</v>
      </c>
      <c r="AZ54" s="32">
        <f t="shared" si="29"/>
        <v>0.22479116674712021</v>
      </c>
      <c r="BA54" s="30">
        <f t="shared" si="29"/>
        <v>0.53717206551619401</v>
      </c>
      <c r="BB54" s="31">
        <f t="shared" si="29"/>
        <v>0.90245595749096053</v>
      </c>
      <c r="BC54" s="31">
        <f t="shared" si="29"/>
        <v>0.55973316232861148</v>
      </c>
      <c r="BD54" s="31">
        <f t="shared" si="29"/>
        <v>0.56906349628887343</v>
      </c>
      <c r="BE54" s="31">
        <f t="shared" si="29"/>
        <v>0.57613173849251842</v>
      </c>
      <c r="BF54" s="31">
        <f t="shared" si="29"/>
        <v>0.42480004663291493</v>
      </c>
      <c r="BG54" s="32">
        <f t="shared" si="29"/>
        <v>0.26456355757653371</v>
      </c>
      <c r="BH54" s="30">
        <f t="shared" si="29"/>
        <v>0.52306006977436648</v>
      </c>
      <c r="BI54" s="31">
        <f t="shared" si="29"/>
        <v>0.95051763404754119</v>
      </c>
      <c r="BJ54" s="31">
        <f t="shared" si="28"/>
        <v>0.53309305365793425</v>
      </c>
      <c r="BK54" s="31">
        <f t="shared" si="28"/>
        <v>0.5556399695770412</v>
      </c>
      <c r="BL54" s="31">
        <f t="shared" si="28"/>
        <v>0.5551172795499526</v>
      </c>
      <c r="BM54" s="31">
        <f t="shared" si="27"/>
        <v>0.56984237506654378</v>
      </c>
      <c r="BN54" s="32">
        <f t="shared" si="27"/>
        <v>0.14751525933832521</v>
      </c>
      <c r="BO54" s="30">
        <f t="shared" si="9"/>
        <v>9.7376171161216205E-2</v>
      </c>
      <c r="BP54" s="31">
        <f t="shared" si="10"/>
        <v>9.0507945681306337E-2</v>
      </c>
      <c r="BQ54" s="31">
        <f t="shared" si="11"/>
        <v>0.11059355388671571</v>
      </c>
      <c r="BR54" s="32">
        <f t="shared" si="12"/>
        <v>4.3677795065620965E-2</v>
      </c>
      <c r="BS54" s="30">
        <f t="shared" si="13"/>
        <v>0.98576772656541911</v>
      </c>
      <c r="BT54" s="31">
        <f t="shared" si="14"/>
        <v>0.98038344808295208</v>
      </c>
      <c r="BU54" s="31">
        <f t="shared" si="15"/>
        <v>0.98551698558729528</v>
      </c>
      <c r="BV54" s="32">
        <f t="shared" si="16"/>
        <v>0.98471279186467997</v>
      </c>
      <c r="BW54" s="30">
        <f t="shared" si="17"/>
        <v>0.98365841959107281</v>
      </c>
      <c r="BX54" s="31">
        <f t="shared" si="18"/>
        <v>0.97428721091790704</v>
      </c>
      <c r="BY54" s="31">
        <f t="shared" si="19"/>
        <v>0.96513374008612396</v>
      </c>
      <c r="BZ54" s="32">
        <f t="shared" si="20"/>
        <v>0.96359614667728277</v>
      </c>
      <c r="CA54" s="34">
        <f t="shared" si="21"/>
        <v>2318.3251335368354</v>
      </c>
      <c r="CB54" s="35">
        <f t="shared" si="22"/>
        <v>2354.8163053729099</v>
      </c>
      <c r="CC54" s="35">
        <f t="shared" si="23"/>
        <v>2540.7721850885546</v>
      </c>
      <c r="CD54" s="36">
        <f t="shared" si="24"/>
        <v>2460.3172477133148</v>
      </c>
    </row>
    <row r="55" spans="1:82" s="38" customFormat="1" x14ac:dyDescent="0.25">
      <c r="A55" s="37">
        <v>31</v>
      </c>
      <c r="B55" s="38" t="s">
        <v>90</v>
      </c>
      <c r="C55" s="39">
        <v>3247715445.6500001</v>
      </c>
      <c r="D55" s="40">
        <v>383946754.20000005</v>
      </c>
      <c r="E55" s="40">
        <v>3631662199.8500004</v>
      </c>
      <c r="F55" s="40">
        <v>3618614297.1500001</v>
      </c>
      <c r="G55" s="40">
        <v>3591201741.2400002</v>
      </c>
      <c r="H55" s="40">
        <v>27412555.909999929</v>
      </c>
      <c r="I55" s="41">
        <v>13047902.699999947</v>
      </c>
      <c r="J55" s="39">
        <v>3284977920</v>
      </c>
      <c r="K55" s="40">
        <v>364300443.31999975</v>
      </c>
      <c r="L55" s="40">
        <v>3649278363.3199997</v>
      </c>
      <c r="M55" s="40">
        <v>3615417390.4299994</v>
      </c>
      <c r="N55" s="40">
        <v>3500709885.23</v>
      </c>
      <c r="O55" s="40">
        <v>114707505.19999975</v>
      </c>
      <c r="P55" s="41">
        <v>33860972.889999993</v>
      </c>
      <c r="Q55" s="39">
        <v>3445480757.7600002</v>
      </c>
      <c r="R55" s="40">
        <v>566165302.12999988</v>
      </c>
      <c r="S55" s="40">
        <v>4011646059.8899999</v>
      </c>
      <c r="T55" s="40">
        <v>3994460715.3000002</v>
      </c>
      <c r="U55" s="40">
        <v>3822385489.6900001</v>
      </c>
      <c r="V55" s="40">
        <v>172075225.6099996</v>
      </c>
      <c r="W55" s="41">
        <v>17185344.589999881</v>
      </c>
      <c r="X55" s="39">
        <v>3543740307.7199998</v>
      </c>
      <c r="Y55" s="40">
        <v>182047244.22000039</v>
      </c>
      <c r="Z55" s="40">
        <v>3725787551.9400005</v>
      </c>
      <c r="AA55" s="40">
        <v>3714329724.0899997</v>
      </c>
      <c r="AB55" s="40">
        <v>3641840990.7999997</v>
      </c>
      <c r="AC55" s="40">
        <v>72488733.290000126</v>
      </c>
      <c r="AD55" s="41">
        <v>11457827.850000504</v>
      </c>
      <c r="AE55" s="40">
        <v>13521914431.129999</v>
      </c>
      <c r="AF55" s="40">
        <v>1496459743.8699999</v>
      </c>
      <c r="AG55" s="40">
        <v>15018374175</v>
      </c>
      <c r="AH55" s="40">
        <v>14942822126.969999</v>
      </c>
      <c r="AI55" s="40">
        <v>14556138106.960001</v>
      </c>
      <c r="AJ55" s="40">
        <v>386684020.00999939</v>
      </c>
      <c r="AK55" s="42">
        <v>75552048.030000329</v>
      </c>
      <c r="AM55" s="43">
        <f t="shared" si="0"/>
        <v>0.32150326994952472</v>
      </c>
      <c r="AN55" s="44">
        <f t="shared" si="1"/>
        <v>0.43499228002279688</v>
      </c>
      <c r="AO55" s="44">
        <f t="shared" si="2"/>
        <v>0.33062276013743491</v>
      </c>
      <c r="AP55" s="44">
        <f t="shared" si="3"/>
        <v>0.35215844055620704</v>
      </c>
      <c r="AQ55" s="44">
        <f t="shared" si="4"/>
        <v>0.35947058616966404</v>
      </c>
      <c r="AR55" s="44">
        <f t="shared" si="5"/>
        <v>9.6090984497685744E-2</v>
      </c>
      <c r="AS55" s="45">
        <f t="shared" si="6"/>
        <v>1.840899043009965E-2</v>
      </c>
      <c r="AT55" s="46">
        <f t="shared" si="30"/>
        <v>0.32766183579625668</v>
      </c>
      <c r="AU55" s="44">
        <f t="shared" si="30"/>
        <v>0.77354277883207889</v>
      </c>
      <c r="AV55" s="44">
        <f t="shared" si="29"/>
        <v>0.34766742189894606</v>
      </c>
      <c r="AW55" s="44">
        <f t="shared" si="29"/>
        <v>0.36214116274363223</v>
      </c>
      <c r="AX55" s="44">
        <f t="shared" si="29"/>
        <v>0.36028246191787855</v>
      </c>
      <c r="AY55" s="44">
        <f t="shared" si="29"/>
        <v>0.42981341354684882</v>
      </c>
      <c r="AZ55" s="45">
        <f t="shared" si="29"/>
        <v>6.6003788760581827E-2</v>
      </c>
      <c r="BA55" s="46">
        <f t="shared" si="29"/>
        <v>0.32867117239797378</v>
      </c>
      <c r="BB55" s="44">
        <f t="shared" si="29"/>
        <v>0.82042298099773592</v>
      </c>
      <c r="BC55" s="44">
        <f t="shared" si="29"/>
        <v>0.35904333061585386</v>
      </c>
      <c r="BD55" s="44">
        <f t="shared" si="29"/>
        <v>0.36880600608698333</v>
      </c>
      <c r="BE55" s="44">
        <f t="shared" si="29"/>
        <v>0.37020978124721904</v>
      </c>
      <c r="BF55" s="44">
        <f t="shared" si="29"/>
        <v>0.34015483068547736</v>
      </c>
      <c r="BG55" s="45">
        <f t="shared" si="29"/>
        <v>5.0196394117214264E-2</v>
      </c>
      <c r="BH55" s="46">
        <f t="shared" si="29"/>
        <v>0.32138973610511984</v>
      </c>
      <c r="BI55" s="44">
        <f t="shared" si="29"/>
        <v>0.6869136212223097</v>
      </c>
      <c r="BJ55" s="44">
        <f t="shared" si="28"/>
        <v>0.32996905614750938</v>
      </c>
      <c r="BK55" s="44">
        <f t="shared" si="28"/>
        <v>0.34819013029280821</v>
      </c>
      <c r="BL55" s="44">
        <f t="shared" si="28"/>
        <v>0.35395919215229066</v>
      </c>
      <c r="BM55" s="44">
        <f t="shared" si="27"/>
        <v>0.19143459340446589</v>
      </c>
      <c r="BN55" s="45">
        <f t="shared" si="27"/>
        <v>1.8368054738501994E-2</v>
      </c>
      <c r="BO55" s="46">
        <f t="shared" si="9"/>
        <v>0.1182205647709252</v>
      </c>
      <c r="BP55" s="44">
        <f t="shared" si="10"/>
        <v>0.1108989016644592</v>
      </c>
      <c r="BQ55" s="44">
        <f t="shared" si="11"/>
        <v>0.16432113308276874</v>
      </c>
      <c r="BR55" s="45">
        <f t="shared" si="12"/>
        <v>5.1371496896488844E-2</v>
      </c>
      <c r="BS55" s="46">
        <f t="shared" si="13"/>
        <v>0.99640718162043285</v>
      </c>
      <c r="BT55" s="44">
        <f t="shared" si="14"/>
        <v>0.99072118662408792</v>
      </c>
      <c r="BU55" s="44">
        <f t="shared" si="15"/>
        <v>0.99571613638555367</v>
      </c>
      <c r="BV55" s="45">
        <f t="shared" si="16"/>
        <v>0.99692472324568404</v>
      </c>
      <c r="BW55" s="46">
        <f t="shared" si="17"/>
        <v>0.99242457093822078</v>
      </c>
      <c r="BX55" s="44">
        <f t="shared" si="18"/>
        <v>0.96827267980078047</v>
      </c>
      <c r="BY55" s="44">
        <f t="shared" si="19"/>
        <v>0.95692153763062437</v>
      </c>
      <c r="BZ55" s="45">
        <f t="shared" si="20"/>
        <v>0.9804840338164218</v>
      </c>
      <c r="CA55" s="47">
        <f t="shared" si="21"/>
        <v>1463.8099429745005</v>
      </c>
      <c r="CB55" s="48">
        <f t="shared" si="22"/>
        <v>1477.1764347610781</v>
      </c>
      <c r="CC55" s="48">
        <f t="shared" si="23"/>
        <v>1646.656389085502</v>
      </c>
      <c r="CD55" s="49">
        <f t="shared" si="24"/>
        <v>1541.7504678344851</v>
      </c>
    </row>
    <row r="56" spans="1:82" s="51" customFormat="1" x14ac:dyDescent="0.25">
      <c r="A56" s="50" t="s">
        <v>91</v>
      </c>
      <c r="B56" s="51" t="s">
        <v>92</v>
      </c>
      <c r="C56" s="52">
        <v>18674878.620000001</v>
      </c>
      <c r="D56" s="53">
        <v>-416982</v>
      </c>
      <c r="E56" s="53">
        <v>18257896.620000001</v>
      </c>
      <c r="F56" s="53">
        <v>17343524.43</v>
      </c>
      <c r="G56" s="53">
        <v>17277940.530000001</v>
      </c>
      <c r="H56" s="53">
        <v>65583.89999999851</v>
      </c>
      <c r="I56" s="54">
        <v>914372.19000000134</v>
      </c>
      <c r="J56" s="52">
        <v>18484676</v>
      </c>
      <c r="K56" s="53">
        <v>-989713.04999999702</v>
      </c>
      <c r="L56" s="53">
        <v>17494962.949999809</v>
      </c>
      <c r="M56" s="53">
        <v>16457781.730000019</v>
      </c>
      <c r="N56" s="53">
        <v>16317698.309999943</v>
      </c>
      <c r="O56" s="53">
        <v>140083.41999999946</v>
      </c>
      <c r="P56" s="54">
        <v>1037181.2199999996</v>
      </c>
      <c r="Q56" s="52">
        <v>18738290</v>
      </c>
      <c r="R56" s="53">
        <v>-1931690.0199999996</v>
      </c>
      <c r="S56" s="53">
        <v>16806599.98</v>
      </c>
      <c r="T56" s="53">
        <v>16219887.109999999</v>
      </c>
      <c r="U56" s="53">
        <v>15819065.560000001</v>
      </c>
      <c r="V56" s="53">
        <v>400821.54999999888</v>
      </c>
      <c r="W56" s="54">
        <v>586712.87000000104</v>
      </c>
      <c r="X56" s="52">
        <v>18380687</v>
      </c>
      <c r="Y56" s="53">
        <v>-1467956.0199999996</v>
      </c>
      <c r="Z56" s="53">
        <v>16912730.98</v>
      </c>
      <c r="AA56" s="53">
        <v>16403714.529999999</v>
      </c>
      <c r="AB56" s="53">
        <v>16262415.83</v>
      </c>
      <c r="AC56" s="53">
        <v>141298.69999999925</v>
      </c>
      <c r="AD56" s="54">
        <v>509016.45000000112</v>
      </c>
      <c r="AE56" s="53">
        <v>74278531.620000005</v>
      </c>
      <c r="AF56" s="53">
        <v>-4806341.0899999961</v>
      </c>
      <c r="AG56" s="53">
        <v>69472190.529999822</v>
      </c>
      <c r="AH56" s="53">
        <v>66424907.800000019</v>
      </c>
      <c r="AI56" s="53">
        <v>65677120.229999945</v>
      </c>
      <c r="AJ56" s="53">
        <v>747787.56999999611</v>
      </c>
      <c r="AK56" s="55">
        <v>3047282.7300000032</v>
      </c>
      <c r="AM56" s="56">
        <f t="shared" si="0"/>
        <v>1.848694764894594E-3</v>
      </c>
      <c r="AN56" s="57">
        <f t="shared" si="1"/>
        <v>-4.7241954496112746E-4</v>
      </c>
      <c r="AO56" s="57">
        <f t="shared" si="2"/>
        <v>1.662179972316167E-3</v>
      </c>
      <c r="AP56" s="57">
        <f t="shared" si="3"/>
        <v>1.6878473403003033E-3</v>
      </c>
      <c r="AQ56" s="57">
        <f t="shared" si="4"/>
        <v>1.7294799506248682E-3</v>
      </c>
      <c r="AR56" s="57">
        <f t="shared" si="5"/>
        <v>2.2989543692635722E-4</v>
      </c>
      <c r="AS56" s="58">
        <f t="shared" si="6"/>
        <v>1.2900670155410764E-3</v>
      </c>
      <c r="AT56" s="59">
        <f t="shared" si="30"/>
        <v>1.843763647659162E-3</v>
      </c>
      <c r="AU56" s="57">
        <f t="shared" si="30"/>
        <v>-2.1015219634824421E-3</v>
      </c>
      <c r="AV56" s="57">
        <f t="shared" si="29"/>
        <v>1.6667483429546903E-3</v>
      </c>
      <c r="AW56" s="57">
        <f t="shared" si="29"/>
        <v>1.6485068162971515E-3</v>
      </c>
      <c r="AX56" s="57">
        <f t="shared" si="29"/>
        <v>1.6793681032422172E-3</v>
      </c>
      <c r="AY56" s="57">
        <f t="shared" si="29"/>
        <v>5.2489793781616313E-4</v>
      </c>
      <c r="AZ56" s="58">
        <f t="shared" si="29"/>
        <v>2.0217342949274764E-3</v>
      </c>
      <c r="BA56" s="59">
        <f t="shared" si="29"/>
        <v>1.7874822632987762E-3</v>
      </c>
      <c r="BB56" s="57">
        <f t="shared" si="29"/>
        <v>-2.7991875846324499E-3</v>
      </c>
      <c r="BC56" s="57">
        <f t="shared" si="29"/>
        <v>1.5041949222491988E-3</v>
      </c>
      <c r="BD56" s="57">
        <f t="shared" si="29"/>
        <v>1.4975718152160048E-3</v>
      </c>
      <c r="BE56" s="57">
        <f t="shared" si="29"/>
        <v>1.5321251130476575E-3</v>
      </c>
      <c r="BF56" s="57">
        <f t="shared" si="29"/>
        <v>7.9233594488698541E-4</v>
      </c>
      <c r="BG56" s="58">
        <f t="shared" si="29"/>
        <v>1.7137201003987639E-3</v>
      </c>
      <c r="BH56" s="59">
        <f t="shared" si="29"/>
        <v>1.6669856229283163E-3</v>
      </c>
      <c r="BI56" s="57">
        <f t="shared" si="29"/>
        <v>-5.5389961535188504E-3</v>
      </c>
      <c r="BJ56" s="57">
        <f t="shared" si="28"/>
        <v>1.4978518770995162E-3</v>
      </c>
      <c r="BK56" s="57">
        <f t="shared" si="28"/>
        <v>1.5377233373878943E-3</v>
      </c>
      <c r="BL56" s="57">
        <f t="shared" si="28"/>
        <v>1.5805828931501366E-3</v>
      </c>
      <c r="BM56" s="57">
        <f t="shared" si="27"/>
        <v>3.7315397794116168E-4</v>
      </c>
      <c r="BN56" s="58">
        <f t="shared" si="27"/>
        <v>8.1600475577031574E-4</v>
      </c>
      <c r="BO56" s="59">
        <f t="shared" si="9"/>
        <v>-2.2328498539927858E-2</v>
      </c>
      <c r="BP56" s="57">
        <f t="shared" si="10"/>
        <v>-5.3542353136186806E-2</v>
      </c>
      <c r="BQ56" s="57">
        <f t="shared" si="11"/>
        <v>-0.10308784953162746</v>
      </c>
      <c r="BR56" s="58">
        <f t="shared" si="12"/>
        <v>-7.9864045342810067E-2</v>
      </c>
      <c r="BS56" s="59">
        <f t="shared" si="13"/>
        <v>0.94991908383365564</v>
      </c>
      <c r="BT56" s="57">
        <f t="shared" si="14"/>
        <v>0.94071543775405353</v>
      </c>
      <c r="BU56" s="57">
        <f t="shared" si="15"/>
        <v>0.96509032935286165</v>
      </c>
      <c r="BV56" s="58">
        <f t="shared" si="16"/>
        <v>0.96990335560815499</v>
      </c>
      <c r="BW56" s="59">
        <f t="shared" si="17"/>
        <v>0.99621853676484839</v>
      </c>
      <c r="BX56" s="57">
        <f t="shared" si="18"/>
        <v>0.99148831705887031</v>
      </c>
      <c r="BY56" s="57">
        <f t="shared" si="19"/>
        <v>0.97528826512282685</v>
      </c>
      <c r="BZ56" s="58">
        <f t="shared" si="20"/>
        <v>0.99138617660398898</v>
      </c>
      <c r="CA56" s="60">
        <f t="shared" si="21"/>
        <v>7.0158412646659531</v>
      </c>
      <c r="CB56" s="61">
        <f t="shared" si="22"/>
        <v>6.7242712845130184</v>
      </c>
      <c r="CC56" s="61">
        <f t="shared" si="23"/>
        <v>6.6864046597391953</v>
      </c>
      <c r="CD56" s="62">
        <f t="shared" si="24"/>
        <v>6.8088824712638907</v>
      </c>
    </row>
    <row r="57" spans="1:82" x14ac:dyDescent="0.25">
      <c r="A57" s="1" t="s">
        <v>93</v>
      </c>
      <c r="B57" t="s">
        <v>92</v>
      </c>
      <c r="C57" s="63">
        <v>18674878.620000001</v>
      </c>
      <c r="D57" s="64">
        <v>-416982</v>
      </c>
      <c r="E57" s="64">
        <v>18257896.620000001</v>
      </c>
      <c r="F57" s="64">
        <v>17343524.43</v>
      </c>
      <c r="G57" s="64">
        <v>17277940.530000001</v>
      </c>
      <c r="H57" s="64">
        <v>65583.89999999851</v>
      </c>
      <c r="I57" s="65">
        <v>914372.19000000134</v>
      </c>
      <c r="J57" s="63">
        <v>18484676</v>
      </c>
      <c r="K57" s="64">
        <v>-989713.04999999702</v>
      </c>
      <c r="L57" s="64">
        <v>17494962.949999809</v>
      </c>
      <c r="M57" s="64">
        <v>16457781.730000019</v>
      </c>
      <c r="N57" s="64">
        <v>16317698.309999943</v>
      </c>
      <c r="O57" s="64">
        <v>140083.41999999946</v>
      </c>
      <c r="P57" s="65">
        <v>1037181.2199999996</v>
      </c>
      <c r="Q57" s="63">
        <v>18738290</v>
      </c>
      <c r="R57" s="64">
        <v>-1931690.0199999996</v>
      </c>
      <c r="S57" s="64">
        <v>16806599.98</v>
      </c>
      <c r="T57" s="64">
        <v>16219887.109999999</v>
      </c>
      <c r="U57" s="64">
        <v>15819065.560000001</v>
      </c>
      <c r="V57" s="64">
        <v>400821.54999999888</v>
      </c>
      <c r="W57" s="65">
        <v>586712.87000000104</v>
      </c>
      <c r="X57" s="63">
        <v>18380687</v>
      </c>
      <c r="Y57" s="64">
        <v>-1467956.0199999996</v>
      </c>
      <c r="Z57" s="64">
        <v>16912730.98</v>
      </c>
      <c r="AA57" s="64">
        <v>16403714.529999999</v>
      </c>
      <c r="AB57" s="64">
        <v>16262415.83</v>
      </c>
      <c r="AC57" s="64">
        <v>141298.69999999925</v>
      </c>
      <c r="AD57" s="65">
        <v>509016.45000000112</v>
      </c>
      <c r="AE57" s="64">
        <v>74278531.620000005</v>
      </c>
      <c r="AF57" s="64">
        <v>-4806341.0899999961</v>
      </c>
      <c r="AG57" s="64">
        <v>69472190.529999822</v>
      </c>
      <c r="AH57" s="64">
        <v>66424907.800000019</v>
      </c>
      <c r="AI57" s="64">
        <v>65677120.229999945</v>
      </c>
      <c r="AJ57" s="64">
        <v>747787.56999999611</v>
      </c>
      <c r="AK57" s="66">
        <v>3047282.7300000032</v>
      </c>
      <c r="AM57" s="67">
        <f t="shared" si="0"/>
        <v>1.848694764894594E-3</v>
      </c>
      <c r="AN57" s="68">
        <f t="shared" si="1"/>
        <v>-4.7241954496112746E-4</v>
      </c>
      <c r="AO57" s="68">
        <f t="shared" si="2"/>
        <v>1.662179972316167E-3</v>
      </c>
      <c r="AP57" s="68">
        <f t="shared" si="3"/>
        <v>1.6878473403003033E-3</v>
      </c>
      <c r="AQ57" s="68">
        <f t="shared" si="4"/>
        <v>1.7294799506248682E-3</v>
      </c>
      <c r="AR57" s="68">
        <f t="shared" si="5"/>
        <v>2.2989543692635722E-4</v>
      </c>
      <c r="AS57" s="69">
        <f t="shared" si="6"/>
        <v>1.2900670155410764E-3</v>
      </c>
      <c r="AT57" s="70">
        <f t="shared" si="30"/>
        <v>1.843763647659162E-3</v>
      </c>
      <c r="AU57" s="68">
        <f t="shared" si="30"/>
        <v>-2.1015219634824421E-3</v>
      </c>
      <c r="AV57" s="68">
        <f t="shared" si="29"/>
        <v>1.6667483429546903E-3</v>
      </c>
      <c r="AW57" s="68">
        <f t="shared" si="29"/>
        <v>1.6485068162971515E-3</v>
      </c>
      <c r="AX57" s="68">
        <f t="shared" si="29"/>
        <v>1.6793681032422172E-3</v>
      </c>
      <c r="AY57" s="68">
        <f t="shared" si="29"/>
        <v>5.2489793781616313E-4</v>
      </c>
      <c r="AZ57" s="69">
        <f t="shared" si="29"/>
        <v>2.0217342949274764E-3</v>
      </c>
      <c r="BA57" s="70">
        <f t="shared" si="29"/>
        <v>1.7874822632987762E-3</v>
      </c>
      <c r="BB57" s="68">
        <f t="shared" si="29"/>
        <v>-2.7991875846324499E-3</v>
      </c>
      <c r="BC57" s="68">
        <f t="shared" si="29"/>
        <v>1.5041949222491988E-3</v>
      </c>
      <c r="BD57" s="68">
        <f t="shared" si="29"/>
        <v>1.4975718152160048E-3</v>
      </c>
      <c r="BE57" s="68">
        <f t="shared" si="29"/>
        <v>1.5321251130476575E-3</v>
      </c>
      <c r="BF57" s="68">
        <f t="shared" si="29"/>
        <v>7.9233594488698541E-4</v>
      </c>
      <c r="BG57" s="69">
        <f t="shared" si="29"/>
        <v>1.7137201003987639E-3</v>
      </c>
      <c r="BH57" s="70">
        <f t="shared" si="29"/>
        <v>1.6669856229283163E-3</v>
      </c>
      <c r="BI57" s="68">
        <f t="shared" si="29"/>
        <v>-5.5389961535188504E-3</v>
      </c>
      <c r="BJ57" s="68">
        <f t="shared" si="28"/>
        <v>1.4978518770995162E-3</v>
      </c>
      <c r="BK57" s="68">
        <f t="shared" si="28"/>
        <v>1.5377233373878943E-3</v>
      </c>
      <c r="BL57" s="68">
        <f t="shared" si="28"/>
        <v>1.5805828931501366E-3</v>
      </c>
      <c r="BM57" s="68">
        <f t="shared" si="27"/>
        <v>3.7315397794116168E-4</v>
      </c>
      <c r="BN57" s="69">
        <f t="shared" si="27"/>
        <v>8.1600475577031574E-4</v>
      </c>
      <c r="BO57" s="70">
        <f t="shared" si="9"/>
        <v>-2.2328498539927858E-2</v>
      </c>
      <c r="BP57" s="68">
        <f t="shared" si="10"/>
        <v>-5.3542353136186806E-2</v>
      </c>
      <c r="BQ57" s="68">
        <f t="shared" si="11"/>
        <v>-0.10308784953162746</v>
      </c>
      <c r="BR57" s="69">
        <f t="shared" si="12"/>
        <v>-7.9864045342810067E-2</v>
      </c>
      <c r="BS57" s="70">
        <f t="shared" si="13"/>
        <v>0.94991908383365564</v>
      </c>
      <c r="BT57" s="68">
        <f t="shared" si="14"/>
        <v>0.94071543775405353</v>
      </c>
      <c r="BU57" s="68">
        <f t="shared" si="15"/>
        <v>0.96509032935286165</v>
      </c>
      <c r="BV57" s="69">
        <f t="shared" si="16"/>
        <v>0.96990335560815499</v>
      </c>
      <c r="BW57" s="70">
        <f t="shared" si="17"/>
        <v>0.99621853676484839</v>
      </c>
      <c r="BX57" s="68">
        <f t="shared" si="18"/>
        <v>0.99148831705887031</v>
      </c>
      <c r="BY57" s="68">
        <f t="shared" si="19"/>
        <v>0.97528826512282685</v>
      </c>
      <c r="BZ57" s="69">
        <f t="shared" si="20"/>
        <v>0.99138617660398898</v>
      </c>
      <c r="CA57" s="71">
        <f t="shared" si="21"/>
        <v>7.0158412646659531</v>
      </c>
      <c r="CB57" s="72">
        <f t="shared" si="22"/>
        <v>6.7242712845130184</v>
      </c>
      <c r="CC57" s="72">
        <f t="shared" si="23"/>
        <v>6.6864046597391953</v>
      </c>
      <c r="CD57" s="73">
        <f t="shared" si="24"/>
        <v>6.8088824712638907</v>
      </c>
    </row>
    <row r="58" spans="1:82" s="51" customFormat="1" x14ac:dyDescent="0.25">
      <c r="A58" s="50" t="s">
        <v>94</v>
      </c>
      <c r="B58" s="51" t="s">
        <v>95</v>
      </c>
      <c r="C58" s="52">
        <v>44476605.710000001</v>
      </c>
      <c r="D58" s="53">
        <v>-4648286.3999999985</v>
      </c>
      <c r="E58" s="53">
        <v>39828319.310000002</v>
      </c>
      <c r="F58" s="53">
        <v>38908027.770000003</v>
      </c>
      <c r="G58" s="53">
        <v>38376475.229999997</v>
      </c>
      <c r="H58" s="53">
        <v>531552.54000000656</v>
      </c>
      <c r="I58" s="54">
        <v>920291.53999999911</v>
      </c>
      <c r="J58" s="52">
        <v>45025919</v>
      </c>
      <c r="K58" s="53">
        <v>-5782060.3599999994</v>
      </c>
      <c r="L58" s="53">
        <v>39243858.640000001</v>
      </c>
      <c r="M58" s="53">
        <v>38549891.710000001</v>
      </c>
      <c r="N58" s="53">
        <v>38346969.600000001</v>
      </c>
      <c r="O58" s="53">
        <v>202922.1099999994</v>
      </c>
      <c r="P58" s="54">
        <v>693966.9299999997</v>
      </c>
      <c r="Q58" s="52">
        <v>41563932.399999999</v>
      </c>
      <c r="R58" s="53">
        <v>-10764423.669999998</v>
      </c>
      <c r="S58" s="53">
        <v>30799508.73</v>
      </c>
      <c r="T58" s="53">
        <v>30270567.469999999</v>
      </c>
      <c r="U58" s="53">
        <v>30080811.550000001</v>
      </c>
      <c r="V58" s="53">
        <v>189755.91999999806</v>
      </c>
      <c r="W58" s="54">
        <v>528941.26000000164</v>
      </c>
      <c r="X58" s="52">
        <v>34622006.600000001</v>
      </c>
      <c r="Y58" s="53">
        <v>-5442064.3900000006</v>
      </c>
      <c r="Z58" s="53">
        <v>29179942.210000001</v>
      </c>
      <c r="AA58" s="53">
        <v>28608967.559999999</v>
      </c>
      <c r="AB58" s="53">
        <v>28566416.390000001</v>
      </c>
      <c r="AC58" s="53">
        <v>42551.169999998063</v>
      </c>
      <c r="AD58" s="54">
        <v>570974.65000000224</v>
      </c>
      <c r="AE58" s="53">
        <v>165688463.71000001</v>
      </c>
      <c r="AF58" s="53">
        <v>-26636834.819999997</v>
      </c>
      <c r="AG58" s="53">
        <v>139051628.89000002</v>
      </c>
      <c r="AH58" s="53">
        <v>136337454.50999999</v>
      </c>
      <c r="AI58" s="53">
        <v>135370672.76999998</v>
      </c>
      <c r="AJ58" s="53">
        <v>966781.74000000209</v>
      </c>
      <c r="AK58" s="55">
        <v>2714174.3800000027</v>
      </c>
      <c r="AM58" s="56">
        <f t="shared" si="0"/>
        <v>4.4029024128863651E-3</v>
      </c>
      <c r="AN58" s="57">
        <f t="shared" si="1"/>
        <v>-5.2662737143018079E-3</v>
      </c>
      <c r="AO58" s="57">
        <f t="shared" si="2"/>
        <v>3.6259288824966114E-3</v>
      </c>
      <c r="AP58" s="57">
        <f t="shared" si="3"/>
        <v>3.786474395846015E-3</v>
      </c>
      <c r="AQ58" s="57">
        <f t="shared" si="4"/>
        <v>3.8413921132958587E-3</v>
      </c>
      <c r="AR58" s="57">
        <f t="shared" si="5"/>
        <v>1.8632850963821799E-3</v>
      </c>
      <c r="AS58" s="58">
        <f t="shared" si="6"/>
        <v>1.2984184924035127E-3</v>
      </c>
      <c r="AT58" s="59">
        <f t="shared" si="30"/>
        <v>4.4911337723553268E-3</v>
      </c>
      <c r="AU58" s="57">
        <f t="shared" si="30"/>
        <v>-1.227742408844789E-2</v>
      </c>
      <c r="AV58" s="57">
        <f t="shared" si="29"/>
        <v>3.7387696416567042E-3</v>
      </c>
      <c r="AW58" s="57">
        <f t="shared" si="29"/>
        <v>3.8613806097337264E-3</v>
      </c>
      <c r="AX58" s="57">
        <f t="shared" si="29"/>
        <v>3.9465540040517638E-3</v>
      </c>
      <c r="AY58" s="57">
        <f t="shared" si="29"/>
        <v>7.6035691501752823E-4</v>
      </c>
      <c r="AZ58" s="58">
        <f t="shared" si="29"/>
        <v>1.3527209275217451E-3</v>
      </c>
      <c r="BA58" s="59">
        <f t="shared" si="29"/>
        <v>3.9648650948378604E-3</v>
      </c>
      <c r="BB58" s="57">
        <f t="shared" si="29"/>
        <v>-1.5598590240057084E-2</v>
      </c>
      <c r="BC58" s="57">
        <f t="shared" si="29"/>
        <v>2.7565637722422823E-3</v>
      </c>
      <c r="BD58" s="57">
        <f t="shared" si="29"/>
        <v>2.7948621569454588E-3</v>
      </c>
      <c r="BE58" s="57">
        <f t="shared" si="29"/>
        <v>2.9134190399429023E-3</v>
      </c>
      <c r="BF58" s="57">
        <f t="shared" si="29"/>
        <v>3.7510567026922102E-4</v>
      </c>
      <c r="BG58" s="58">
        <f t="shared" si="29"/>
        <v>1.5449759423076059E-3</v>
      </c>
      <c r="BH58" s="59">
        <f t="shared" si="29"/>
        <v>3.1399472304342751E-3</v>
      </c>
      <c r="BI58" s="57">
        <f t="shared" si="29"/>
        <v>-2.0534384758619625E-2</v>
      </c>
      <c r="BJ58" s="57">
        <f t="shared" si="28"/>
        <v>2.5842799288056735E-3</v>
      </c>
      <c r="BK58" s="57">
        <f t="shared" si="28"/>
        <v>2.6818728767273423E-3</v>
      </c>
      <c r="BL58" s="57">
        <f t="shared" si="28"/>
        <v>2.7764379866209387E-3</v>
      </c>
      <c r="BM58" s="57">
        <f t="shared" si="27"/>
        <v>1.123728551752421E-4</v>
      </c>
      <c r="BN58" s="58">
        <f t="shared" si="27"/>
        <v>9.1533000519785225E-4</v>
      </c>
      <c r="BO58" s="59">
        <f t="shared" si="9"/>
        <v>-0.10451081699687551</v>
      </c>
      <c r="BP58" s="57">
        <f t="shared" si="10"/>
        <v>-0.1284162653071001</v>
      </c>
      <c r="BQ58" s="57">
        <f t="shared" si="11"/>
        <v>-0.25898472662322003</v>
      </c>
      <c r="BR58" s="58">
        <f t="shared" si="12"/>
        <v>-0.15718512369528578</v>
      </c>
      <c r="BS58" s="59">
        <f t="shared" si="13"/>
        <v>0.97689353816722735</v>
      </c>
      <c r="BT58" s="57">
        <f t="shared" si="14"/>
        <v>0.98231654699488036</v>
      </c>
      <c r="BU58" s="57">
        <f t="shared" si="15"/>
        <v>0.98282630854157782</v>
      </c>
      <c r="BV58" s="58">
        <f t="shared" si="16"/>
        <v>0.9804326325977325</v>
      </c>
      <c r="BW58" s="59">
        <f t="shared" si="17"/>
        <v>0.98633822965424478</v>
      </c>
      <c r="BX58" s="57">
        <f t="shared" si="18"/>
        <v>0.99473611724965338</v>
      </c>
      <c r="BY58" s="57">
        <f t="shared" si="19"/>
        <v>0.99373133918985634</v>
      </c>
      <c r="BZ58" s="58">
        <f t="shared" si="20"/>
        <v>0.99851266320915788</v>
      </c>
      <c r="CA58" s="60">
        <f t="shared" si="21"/>
        <v>15.739162351762829</v>
      </c>
      <c r="CB58" s="61">
        <f t="shared" si="22"/>
        <v>15.75059957042213</v>
      </c>
      <c r="CC58" s="61">
        <f t="shared" si="23"/>
        <v>12.478586442168998</v>
      </c>
      <c r="CD58" s="62">
        <f t="shared" si="24"/>
        <v>11.875060211758104</v>
      </c>
    </row>
    <row r="59" spans="1:82" x14ac:dyDescent="0.25">
      <c r="A59" s="1" t="s">
        <v>96</v>
      </c>
      <c r="B59" t="s">
        <v>95</v>
      </c>
      <c r="C59" s="63">
        <v>44476605.710000001</v>
      </c>
      <c r="D59" s="64">
        <v>-4648286.3999999985</v>
      </c>
      <c r="E59" s="64">
        <v>39828319.310000002</v>
      </c>
      <c r="F59" s="64">
        <v>38908027.770000003</v>
      </c>
      <c r="G59" s="64">
        <v>38376475.229999997</v>
      </c>
      <c r="H59" s="64">
        <v>531552.54000000656</v>
      </c>
      <c r="I59" s="65">
        <v>920291.53999999911</v>
      </c>
      <c r="J59" s="63">
        <v>45025919</v>
      </c>
      <c r="K59" s="64">
        <v>-5782060.3599999994</v>
      </c>
      <c r="L59" s="64">
        <v>39243858.640000001</v>
      </c>
      <c r="M59" s="64">
        <v>38549891.710000001</v>
      </c>
      <c r="N59" s="64">
        <v>38346969.600000001</v>
      </c>
      <c r="O59" s="64">
        <v>202922.1099999994</v>
      </c>
      <c r="P59" s="65">
        <v>693966.9299999997</v>
      </c>
      <c r="Q59" s="63">
        <v>41563932.399999999</v>
      </c>
      <c r="R59" s="64">
        <v>-10764423.669999998</v>
      </c>
      <c r="S59" s="64">
        <v>30799508.73</v>
      </c>
      <c r="T59" s="64">
        <v>30270567.469999999</v>
      </c>
      <c r="U59" s="64">
        <v>30080811.550000001</v>
      </c>
      <c r="V59" s="64">
        <v>189755.91999999806</v>
      </c>
      <c r="W59" s="65">
        <v>528941.26000000164</v>
      </c>
      <c r="X59" s="63">
        <v>34622006.600000001</v>
      </c>
      <c r="Y59" s="64">
        <v>-5442064.3900000006</v>
      </c>
      <c r="Z59" s="64">
        <v>29179942.210000001</v>
      </c>
      <c r="AA59" s="64">
        <v>28608967.559999999</v>
      </c>
      <c r="AB59" s="64">
        <v>28566416.390000001</v>
      </c>
      <c r="AC59" s="64">
        <v>42551.169999998063</v>
      </c>
      <c r="AD59" s="65">
        <v>570974.65000000224</v>
      </c>
      <c r="AE59" s="64">
        <v>165688463.71000001</v>
      </c>
      <c r="AF59" s="64">
        <v>-26636834.819999997</v>
      </c>
      <c r="AG59" s="64">
        <v>139051628.89000002</v>
      </c>
      <c r="AH59" s="64">
        <v>136337454.50999999</v>
      </c>
      <c r="AI59" s="64">
        <v>135370672.76999998</v>
      </c>
      <c r="AJ59" s="64">
        <v>966781.74000000209</v>
      </c>
      <c r="AK59" s="66">
        <v>2714174.3800000027</v>
      </c>
      <c r="AM59" s="67">
        <f t="shared" si="0"/>
        <v>4.4029024128863651E-3</v>
      </c>
      <c r="AN59" s="68">
        <f t="shared" si="1"/>
        <v>-5.2662737143018079E-3</v>
      </c>
      <c r="AO59" s="68">
        <f t="shared" si="2"/>
        <v>3.6259288824966114E-3</v>
      </c>
      <c r="AP59" s="68">
        <f t="shared" si="3"/>
        <v>3.786474395846015E-3</v>
      </c>
      <c r="AQ59" s="68">
        <f t="shared" si="4"/>
        <v>3.8413921132958587E-3</v>
      </c>
      <c r="AR59" s="68">
        <f t="shared" si="5"/>
        <v>1.8632850963821799E-3</v>
      </c>
      <c r="AS59" s="69">
        <f t="shared" si="6"/>
        <v>1.2984184924035127E-3</v>
      </c>
      <c r="AT59" s="70">
        <f t="shared" si="30"/>
        <v>4.4911337723553268E-3</v>
      </c>
      <c r="AU59" s="68">
        <f t="shared" si="30"/>
        <v>-1.227742408844789E-2</v>
      </c>
      <c r="AV59" s="68">
        <f t="shared" si="29"/>
        <v>3.7387696416567042E-3</v>
      </c>
      <c r="AW59" s="68">
        <f t="shared" si="29"/>
        <v>3.8613806097337264E-3</v>
      </c>
      <c r="AX59" s="68">
        <f t="shared" si="29"/>
        <v>3.9465540040517638E-3</v>
      </c>
      <c r="AY59" s="68">
        <f t="shared" si="29"/>
        <v>7.6035691501752823E-4</v>
      </c>
      <c r="AZ59" s="69">
        <f t="shared" si="29"/>
        <v>1.3527209275217451E-3</v>
      </c>
      <c r="BA59" s="70">
        <f t="shared" si="29"/>
        <v>3.9648650948378604E-3</v>
      </c>
      <c r="BB59" s="68">
        <f t="shared" si="29"/>
        <v>-1.5598590240057084E-2</v>
      </c>
      <c r="BC59" s="68">
        <f t="shared" si="29"/>
        <v>2.7565637722422823E-3</v>
      </c>
      <c r="BD59" s="68">
        <f t="shared" si="29"/>
        <v>2.7948621569454588E-3</v>
      </c>
      <c r="BE59" s="68">
        <f t="shared" si="29"/>
        <v>2.9134190399429023E-3</v>
      </c>
      <c r="BF59" s="68">
        <f t="shared" si="29"/>
        <v>3.7510567026922102E-4</v>
      </c>
      <c r="BG59" s="69">
        <f t="shared" si="29"/>
        <v>1.5449759423076059E-3</v>
      </c>
      <c r="BH59" s="70">
        <f t="shared" si="29"/>
        <v>3.1399472304342751E-3</v>
      </c>
      <c r="BI59" s="68">
        <f t="shared" si="29"/>
        <v>-2.0534384758619625E-2</v>
      </c>
      <c r="BJ59" s="68">
        <f t="shared" si="28"/>
        <v>2.5842799288056735E-3</v>
      </c>
      <c r="BK59" s="68">
        <f t="shared" si="28"/>
        <v>2.6818728767273423E-3</v>
      </c>
      <c r="BL59" s="68">
        <f t="shared" si="28"/>
        <v>2.7764379866209387E-3</v>
      </c>
      <c r="BM59" s="68">
        <f t="shared" si="27"/>
        <v>1.123728551752421E-4</v>
      </c>
      <c r="BN59" s="69">
        <f t="shared" si="27"/>
        <v>9.1533000519785225E-4</v>
      </c>
      <c r="BO59" s="70">
        <f t="shared" si="9"/>
        <v>-0.10451081699687551</v>
      </c>
      <c r="BP59" s="68">
        <f t="shared" si="10"/>
        <v>-0.1284162653071001</v>
      </c>
      <c r="BQ59" s="68">
        <f t="shared" si="11"/>
        <v>-0.25898472662322003</v>
      </c>
      <c r="BR59" s="69">
        <f t="shared" si="12"/>
        <v>-0.15718512369528578</v>
      </c>
      <c r="BS59" s="70">
        <f t="shared" si="13"/>
        <v>0.97689353816722735</v>
      </c>
      <c r="BT59" s="68">
        <f t="shared" si="14"/>
        <v>0.98231654699488036</v>
      </c>
      <c r="BU59" s="68">
        <f t="shared" si="15"/>
        <v>0.98282630854157782</v>
      </c>
      <c r="BV59" s="69">
        <f t="shared" si="16"/>
        <v>0.9804326325977325</v>
      </c>
      <c r="BW59" s="70">
        <f t="shared" si="17"/>
        <v>0.98633822965424478</v>
      </c>
      <c r="BX59" s="68">
        <f t="shared" si="18"/>
        <v>0.99473611724965338</v>
      </c>
      <c r="BY59" s="68">
        <f t="shared" si="19"/>
        <v>0.99373133918985634</v>
      </c>
      <c r="BZ59" s="69">
        <f t="shared" si="20"/>
        <v>0.99851266320915788</v>
      </c>
      <c r="CA59" s="71">
        <f t="shared" si="21"/>
        <v>15.739162351762829</v>
      </c>
      <c r="CB59" s="72">
        <f t="shared" si="22"/>
        <v>15.75059957042213</v>
      </c>
      <c r="CC59" s="72">
        <f t="shared" si="23"/>
        <v>12.478586442168998</v>
      </c>
      <c r="CD59" s="73">
        <f t="shared" si="24"/>
        <v>11.875060211758104</v>
      </c>
    </row>
    <row r="60" spans="1:82" s="51" customFormat="1" x14ac:dyDescent="0.25">
      <c r="A60" s="50" t="s">
        <v>97</v>
      </c>
      <c r="B60" s="51" t="s">
        <v>98</v>
      </c>
      <c r="C60" s="52">
        <v>3116040131.5900002</v>
      </c>
      <c r="D60" s="53">
        <v>390497490.60000002</v>
      </c>
      <c r="E60" s="53">
        <v>3506537622.1900001</v>
      </c>
      <c r="F60" s="53">
        <v>3495958258.4299998</v>
      </c>
      <c r="G60" s="53">
        <v>3470548434.0999999</v>
      </c>
      <c r="H60" s="53">
        <v>25409824.329999924</v>
      </c>
      <c r="I60" s="54">
        <v>10579363.759999953</v>
      </c>
      <c r="J60" s="52">
        <v>3151256447</v>
      </c>
      <c r="K60" s="53">
        <v>370077503.67999971</v>
      </c>
      <c r="L60" s="53">
        <v>3521333950.6799998</v>
      </c>
      <c r="M60" s="53">
        <v>3489853765.5599999</v>
      </c>
      <c r="N60" s="53">
        <v>3376907728.48</v>
      </c>
      <c r="O60" s="53">
        <v>112946037.07999974</v>
      </c>
      <c r="P60" s="54">
        <v>31480185.119999997</v>
      </c>
      <c r="Q60" s="52">
        <v>3313671460.3599997</v>
      </c>
      <c r="R60" s="53">
        <v>581027619.3499999</v>
      </c>
      <c r="S60" s="53">
        <v>3894699079.71</v>
      </c>
      <c r="T60" s="53">
        <v>3879790353.4400001</v>
      </c>
      <c r="U60" s="53">
        <v>3711195357.2600002</v>
      </c>
      <c r="V60" s="53">
        <v>168594996.17999959</v>
      </c>
      <c r="W60" s="54">
        <v>14908726.269999877</v>
      </c>
      <c r="X60" s="52">
        <v>3416912030.1199999</v>
      </c>
      <c r="Y60" s="53">
        <v>191259210.09000039</v>
      </c>
      <c r="Z60" s="53">
        <v>3608171240.21</v>
      </c>
      <c r="AA60" s="53">
        <v>3598709034.2499995</v>
      </c>
      <c r="AB60" s="53">
        <v>3527261620.8699999</v>
      </c>
      <c r="AC60" s="53">
        <v>71447413.380000114</v>
      </c>
      <c r="AD60" s="54">
        <v>9462205.9600004926</v>
      </c>
      <c r="AE60" s="53">
        <v>12997880069.07</v>
      </c>
      <c r="AF60" s="53">
        <v>1532861823.72</v>
      </c>
      <c r="AG60" s="53">
        <v>14530741892.789999</v>
      </c>
      <c r="AH60" s="53">
        <v>14464311411.68</v>
      </c>
      <c r="AI60" s="53">
        <v>14085913140.710001</v>
      </c>
      <c r="AJ60" s="53">
        <v>378398270.96999931</v>
      </c>
      <c r="AK60" s="55">
        <v>66430481.11000032</v>
      </c>
      <c r="AM60" s="56">
        <f t="shared" si="0"/>
        <v>0.30846824740818019</v>
      </c>
      <c r="AN60" s="57">
        <f t="shared" si="1"/>
        <v>0.44241393349764296</v>
      </c>
      <c r="AO60" s="57">
        <f t="shared" si="2"/>
        <v>0.31923154835879292</v>
      </c>
      <c r="AP60" s="57">
        <f t="shared" si="3"/>
        <v>0.34022172783320237</v>
      </c>
      <c r="AQ60" s="57">
        <f t="shared" si="4"/>
        <v>0.34739348269121989</v>
      </c>
      <c r="AR60" s="57">
        <f t="shared" si="5"/>
        <v>8.9070681471633231E-2</v>
      </c>
      <c r="AS60" s="58">
        <f t="shared" si="6"/>
        <v>1.4926184743421101E-2</v>
      </c>
      <c r="AT60" s="59">
        <f t="shared" si="30"/>
        <v>0.3143237177340934</v>
      </c>
      <c r="AU60" s="57">
        <f t="shared" si="30"/>
        <v>0.78580958609596585</v>
      </c>
      <c r="AV60" s="57">
        <f t="shared" si="29"/>
        <v>0.33547813413837763</v>
      </c>
      <c r="AW60" s="57">
        <f t="shared" si="29"/>
        <v>0.34956398224184826</v>
      </c>
      <c r="AX60" s="57">
        <f t="shared" si="29"/>
        <v>0.34754111879406735</v>
      </c>
      <c r="AY60" s="57">
        <f t="shared" si="29"/>
        <v>0.42321312506362274</v>
      </c>
      <c r="AZ60" s="58">
        <f t="shared" si="29"/>
        <v>6.1363017995803709E-2</v>
      </c>
      <c r="BA60" s="59">
        <f t="shared" si="29"/>
        <v>0.31609762479889325</v>
      </c>
      <c r="BB60" s="57">
        <f t="shared" si="29"/>
        <v>0.84195977696932411</v>
      </c>
      <c r="BC60" s="57">
        <f t="shared" si="29"/>
        <v>0.34857654649720587</v>
      </c>
      <c r="BD60" s="57">
        <f t="shared" si="29"/>
        <v>0.35821856483060849</v>
      </c>
      <c r="BE60" s="57">
        <f t="shared" si="29"/>
        <v>0.35944067522303885</v>
      </c>
      <c r="BF60" s="57">
        <f t="shared" si="29"/>
        <v>0.33327518343636475</v>
      </c>
      <c r="BG60" s="58">
        <f t="shared" si="29"/>
        <v>4.3546656612870674E-2</v>
      </c>
      <c r="BH60" s="59">
        <f t="shared" si="29"/>
        <v>0.30988739588573844</v>
      </c>
      <c r="BI60" s="57">
        <f t="shared" si="29"/>
        <v>0.72167286661188002</v>
      </c>
      <c r="BJ60" s="57">
        <f t="shared" si="28"/>
        <v>0.31955253539100742</v>
      </c>
      <c r="BK60" s="57">
        <f t="shared" si="28"/>
        <v>0.33735157096975371</v>
      </c>
      <c r="BL60" s="57">
        <f t="shared" si="28"/>
        <v>0.34282295053158435</v>
      </c>
      <c r="BM60" s="57">
        <f t="shared" si="27"/>
        <v>0.18868458461651638</v>
      </c>
      <c r="BN60" s="58">
        <f t="shared" si="27"/>
        <v>1.5168871386059549E-2</v>
      </c>
      <c r="BO60" s="59">
        <f t="shared" si="9"/>
        <v>0.12531850493233013</v>
      </c>
      <c r="BP60" s="57">
        <f t="shared" si="10"/>
        <v>0.11743807903425757</v>
      </c>
      <c r="BQ60" s="57">
        <f t="shared" si="11"/>
        <v>0.17534255471629545</v>
      </c>
      <c r="BR60" s="58">
        <f t="shared" si="12"/>
        <v>5.5974285671991232E-2</v>
      </c>
      <c r="BS60" s="59">
        <f t="shared" si="13"/>
        <v>0.99698296014477295</v>
      </c>
      <c r="BT60" s="57">
        <f t="shared" si="14"/>
        <v>0.99106015346430842</v>
      </c>
      <c r="BU60" s="57">
        <f t="shared" si="15"/>
        <v>0.99617204668066162</v>
      </c>
      <c r="BV60" s="58">
        <f t="shared" si="16"/>
        <v>0.99737756183671322</v>
      </c>
      <c r="BW60" s="59">
        <f t="shared" si="17"/>
        <v>0.9927316568300758</v>
      </c>
      <c r="BX60" s="57">
        <f t="shared" si="18"/>
        <v>0.96763588257060507</v>
      </c>
      <c r="BY60" s="57">
        <f t="shared" si="19"/>
        <v>0.95654533342748382</v>
      </c>
      <c r="BZ60" s="58">
        <f t="shared" si="20"/>
        <v>0.98014637674232263</v>
      </c>
      <c r="CA60" s="60">
        <f t="shared" si="21"/>
        <v>1414.1928480590213</v>
      </c>
      <c r="CB60" s="61">
        <f t="shared" si="22"/>
        <v>1425.8740240872492</v>
      </c>
      <c r="CC60" s="61">
        <f t="shared" si="23"/>
        <v>1599.3852560205887</v>
      </c>
      <c r="CD60" s="62">
        <f t="shared" si="24"/>
        <v>1493.7584299989537</v>
      </c>
    </row>
    <row r="61" spans="1:82" x14ac:dyDescent="0.25">
      <c r="A61" s="1" t="s">
        <v>99</v>
      </c>
      <c r="B61" t="s">
        <v>100</v>
      </c>
      <c r="C61" s="63">
        <v>1057250066</v>
      </c>
      <c r="D61" s="64">
        <v>90869701.369999886</v>
      </c>
      <c r="E61" s="64">
        <v>1148119767.3699999</v>
      </c>
      <c r="F61" s="64">
        <v>1140934829.49</v>
      </c>
      <c r="G61" s="64">
        <v>1140039568.2</v>
      </c>
      <c r="H61" s="64">
        <v>895261.28999996185</v>
      </c>
      <c r="I61" s="65">
        <v>7184937.879999876</v>
      </c>
      <c r="J61" s="63">
        <v>1065489593</v>
      </c>
      <c r="K61" s="64">
        <v>115104803.29999995</v>
      </c>
      <c r="L61" s="64">
        <v>1180594396.3</v>
      </c>
      <c r="M61" s="64">
        <v>1164918293.5699999</v>
      </c>
      <c r="N61" s="64">
        <v>1160256361.5999999</v>
      </c>
      <c r="O61" s="64">
        <v>4661931.9700000286</v>
      </c>
      <c r="P61" s="65">
        <v>15676102.730000019</v>
      </c>
      <c r="Q61" s="63">
        <v>1152338413</v>
      </c>
      <c r="R61" s="64">
        <v>58009264.819999933</v>
      </c>
      <c r="S61" s="64">
        <v>1210347677.8199999</v>
      </c>
      <c r="T61" s="64">
        <v>1212586309.9200001</v>
      </c>
      <c r="U61" s="64">
        <v>1176008222.1400001</v>
      </c>
      <c r="V61" s="64">
        <v>36578087.779999971</v>
      </c>
      <c r="W61" s="65">
        <v>-2238632.1000001431</v>
      </c>
      <c r="X61" s="63">
        <v>1188572593</v>
      </c>
      <c r="Y61" s="64">
        <v>43170210.160000086</v>
      </c>
      <c r="Z61" s="64">
        <v>1231742803.1600001</v>
      </c>
      <c r="AA61" s="64">
        <v>1196386125.49</v>
      </c>
      <c r="AB61" s="64">
        <v>1174179198.8399999</v>
      </c>
      <c r="AC61" s="64">
        <v>22206926.650000095</v>
      </c>
      <c r="AD61" s="65">
        <v>35356677.670000076</v>
      </c>
      <c r="AE61" s="64">
        <v>4463650665</v>
      </c>
      <c r="AF61" s="64">
        <v>307153979.64999986</v>
      </c>
      <c r="AG61" s="64">
        <v>4770804644.6499996</v>
      </c>
      <c r="AH61" s="64">
        <v>4714825558.4700003</v>
      </c>
      <c r="AI61" s="64">
        <v>4650483350.7800007</v>
      </c>
      <c r="AJ61" s="64">
        <v>64342207.690000057</v>
      </c>
      <c r="AK61" s="66">
        <v>55979086.179999828</v>
      </c>
      <c r="AM61" s="67">
        <f t="shared" si="0"/>
        <v>0.1046610637728827</v>
      </c>
      <c r="AN61" s="68">
        <f t="shared" si="1"/>
        <v>0.10295078198092217</v>
      </c>
      <c r="AO61" s="68">
        <f t="shared" si="2"/>
        <v>0.10452363286208104</v>
      </c>
      <c r="AP61" s="68">
        <f t="shared" si="3"/>
        <v>0.11103416869985501</v>
      </c>
      <c r="AQ61" s="68">
        <f t="shared" si="4"/>
        <v>0.11411519635094682</v>
      </c>
      <c r="AR61" s="68">
        <f t="shared" si="5"/>
        <v>3.1382166267605325E-3</v>
      </c>
      <c r="AS61" s="69">
        <f t="shared" si="6"/>
        <v>1.0137066141195146E-2</v>
      </c>
      <c r="AT61" s="70">
        <f t="shared" si="30"/>
        <v>0.10627781512278364</v>
      </c>
      <c r="AU61" s="68">
        <f t="shared" si="30"/>
        <v>0.24440950054894889</v>
      </c>
      <c r="AV61" s="68">
        <f t="shared" si="29"/>
        <v>0.11247544561016858</v>
      </c>
      <c r="AW61" s="68">
        <f t="shared" si="29"/>
        <v>0.11668496878159709</v>
      </c>
      <c r="AX61" s="68">
        <f t="shared" si="29"/>
        <v>0.11941007170483194</v>
      </c>
      <c r="AY61" s="68">
        <f t="shared" si="29"/>
        <v>1.7468437573070868E-2</v>
      </c>
      <c r="AZ61" s="69">
        <f t="shared" si="29"/>
        <v>3.0556776278736791E-2</v>
      </c>
      <c r="BA61" s="70">
        <f t="shared" si="29"/>
        <v>0.10992382306791922</v>
      </c>
      <c r="BB61" s="68">
        <f t="shared" si="29"/>
        <v>8.4060492209717896E-2</v>
      </c>
      <c r="BC61" s="68">
        <f t="shared" si="29"/>
        <v>0.1083264213641951</v>
      </c>
      <c r="BD61" s="68">
        <f t="shared" si="29"/>
        <v>0.11195731936589116</v>
      </c>
      <c r="BE61" s="68">
        <f t="shared" si="29"/>
        <v>0.11390001030447859</v>
      </c>
      <c r="BF61" s="68">
        <f t="shared" si="29"/>
        <v>7.230682517775168E-2</v>
      </c>
      <c r="BG61" s="69">
        <f t="shared" si="29"/>
        <v>-6.538784170812776E-3</v>
      </c>
      <c r="BH61" s="70">
        <f t="shared" si="29"/>
        <v>0.10779430738022083</v>
      </c>
      <c r="BI61" s="68">
        <f t="shared" si="29"/>
        <v>0.16289291011786644</v>
      </c>
      <c r="BJ61" s="68">
        <f t="shared" si="28"/>
        <v>0.10908754310576907</v>
      </c>
      <c r="BK61" s="68">
        <f t="shared" si="28"/>
        <v>0.11215208984090111</v>
      </c>
      <c r="BL61" s="68">
        <f t="shared" si="28"/>
        <v>0.11412127045451625</v>
      </c>
      <c r="BM61" s="68">
        <f t="shared" si="27"/>
        <v>5.8645996157750742E-2</v>
      </c>
      <c r="BN61" s="69">
        <f t="shared" si="27"/>
        <v>5.6680323645646673E-2</v>
      </c>
      <c r="BO61" s="70">
        <f t="shared" si="9"/>
        <v>8.5949109195893755E-2</v>
      </c>
      <c r="BP61" s="68">
        <f t="shared" si="10"/>
        <v>0.10802996486892946</v>
      </c>
      <c r="BQ61" s="68">
        <f t="shared" si="11"/>
        <v>5.0340476517639038E-2</v>
      </c>
      <c r="BR61" s="69">
        <f t="shared" si="12"/>
        <v>3.6321054695562953E-2</v>
      </c>
      <c r="BS61" s="70">
        <f t="shared" si="13"/>
        <v>0.9937419961887265</v>
      </c>
      <c r="BT61" s="68">
        <f t="shared" si="14"/>
        <v>0.98672185572019555</v>
      </c>
      <c r="BU61" s="68">
        <f t="shared" si="15"/>
        <v>1.0018495777213636</v>
      </c>
      <c r="BV61" s="69">
        <f t="shared" si="16"/>
        <v>0.97129540551867355</v>
      </c>
      <c r="BW61" s="70">
        <f t="shared" si="17"/>
        <v>0.99921532653148981</v>
      </c>
      <c r="BX61" s="68">
        <f t="shared" si="18"/>
        <v>0.99599806098356214</v>
      </c>
      <c r="BY61" s="68">
        <f t="shared" si="19"/>
        <v>0.96983465219691189</v>
      </c>
      <c r="BZ61" s="69">
        <f t="shared" si="20"/>
        <v>0.98143832816440857</v>
      </c>
      <c r="CA61" s="71">
        <f t="shared" si="21"/>
        <v>461.53350717946063</v>
      </c>
      <c r="CB61" s="72">
        <f t="shared" si="22"/>
        <v>475.95883569034601</v>
      </c>
      <c r="CC61" s="72">
        <f t="shared" si="23"/>
        <v>499.8704798621157</v>
      </c>
      <c r="CD61" s="73">
        <f t="shared" si="24"/>
        <v>496.59804209676054</v>
      </c>
    </row>
    <row r="62" spans="1:82" x14ac:dyDescent="0.25">
      <c r="A62" s="1" t="s">
        <v>101</v>
      </c>
      <c r="B62" t="s">
        <v>102</v>
      </c>
      <c r="C62" s="63">
        <v>1962759745.5899999</v>
      </c>
      <c r="D62" s="64">
        <v>298902468.37000012</v>
      </c>
      <c r="E62" s="64">
        <v>2261662213.96</v>
      </c>
      <c r="F62" s="64">
        <v>2239351398.04</v>
      </c>
      <c r="G62" s="64">
        <v>2214924719.25</v>
      </c>
      <c r="H62" s="64">
        <v>24426678.789999962</v>
      </c>
      <c r="I62" s="65">
        <v>22310815.920000076</v>
      </c>
      <c r="J62" s="63">
        <v>1988294063</v>
      </c>
      <c r="K62" s="64">
        <v>249891022.73999977</v>
      </c>
      <c r="L62" s="64">
        <v>2238185085.7399998</v>
      </c>
      <c r="M62" s="64">
        <v>2208449851.9699998</v>
      </c>
      <c r="N62" s="64">
        <v>2100350244.9100001</v>
      </c>
      <c r="O62" s="64">
        <v>108099607.0599997</v>
      </c>
      <c r="P62" s="65">
        <v>29735233.769999981</v>
      </c>
      <c r="Q62" s="63">
        <v>2061173255.3599999</v>
      </c>
      <c r="R62" s="64">
        <v>523444954.52999997</v>
      </c>
      <c r="S62" s="64">
        <v>2584618209.8899999</v>
      </c>
      <c r="T62" s="64">
        <v>2550908032.4099998</v>
      </c>
      <c r="U62" s="64">
        <v>2425331997.7600002</v>
      </c>
      <c r="V62" s="64">
        <v>125576034.64999962</v>
      </c>
      <c r="W62" s="65">
        <v>33710177.480000019</v>
      </c>
      <c r="X62" s="63">
        <v>2119308778.1199999</v>
      </c>
      <c r="Y62" s="64">
        <v>148540334.93000031</v>
      </c>
      <c r="Z62" s="64">
        <v>2267849113.0500002</v>
      </c>
      <c r="AA62" s="64">
        <v>2282578571.2399998</v>
      </c>
      <c r="AB62" s="64">
        <v>2235390708.2399998</v>
      </c>
      <c r="AC62" s="64">
        <v>47187863</v>
      </c>
      <c r="AD62" s="65">
        <v>-14729458.18999958</v>
      </c>
      <c r="AE62" s="64">
        <v>8131535842.0699997</v>
      </c>
      <c r="AF62" s="64">
        <v>1220778780.5700002</v>
      </c>
      <c r="AG62" s="64">
        <v>9352314622.6399994</v>
      </c>
      <c r="AH62" s="64">
        <v>9281287853.6599998</v>
      </c>
      <c r="AI62" s="64">
        <v>8975997670.1599998</v>
      </c>
      <c r="AJ62" s="64">
        <v>305290183.49999928</v>
      </c>
      <c r="AK62" s="66">
        <v>71026768.980000496</v>
      </c>
      <c r="AM62" s="67">
        <f t="shared" si="0"/>
        <v>0.19430078986066671</v>
      </c>
      <c r="AN62" s="68">
        <f t="shared" si="1"/>
        <v>0.33864139961704165</v>
      </c>
      <c r="AO62" s="68">
        <f t="shared" si="2"/>
        <v>0.20589938230182364</v>
      </c>
      <c r="AP62" s="68">
        <f t="shared" si="3"/>
        <v>0.21793052020278325</v>
      </c>
      <c r="AQ62" s="68">
        <f t="shared" si="4"/>
        <v>0.22170859353491998</v>
      </c>
      <c r="AR62" s="68">
        <f t="shared" si="5"/>
        <v>8.5624398565607579E-2</v>
      </c>
      <c r="AS62" s="69">
        <f t="shared" si="6"/>
        <v>3.147782491963233E-2</v>
      </c>
      <c r="AT62" s="70">
        <f t="shared" si="30"/>
        <v>0.19832342823947444</v>
      </c>
      <c r="AU62" s="68">
        <f t="shared" si="30"/>
        <v>0.5306098295513042</v>
      </c>
      <c r="AV62" s="68">
        <f t="shared" si="29"/>
        <v>0.21323230540954571</v>
      </c>
      <c r="AW62" s="68">
        <f t="shared" si="29"/>
        <v>0.22121113854527805</v>
      </c>
      <c r="AX62" s="68">
        <f t="shared" si="29"/>
        <v>0.21616168775330458</v>
      </c>
      <c r="AY62" s="68">
        <f t="shared" si="29"/>
        <v>0.40505336623371713</v>
      </c>
      <c r="AZ62" s="69">
        <f t="shared" si="29"/>
        <v>5.7961656768616206E-2</v>
      </c>
      <c r="BA62" s="70">
        <f t="shared" si="29"/>
        <v>0.19661936257480267</v>
      </c>
      <c r="BB62" s="68">
        <f t="shared" si="29"/>
        <v>0.75851746542588316</v>
      </c>
      <c r="BC62" s="68">
        <f t="shared" si="29"/>
        <v>0.23132397938285143</v>
      </c>
      <c r="BD62" s="68">
        <f t="shared" si="29"/>
        <v>0.23552370905159345</v>
      </c>
      <c r="BE62" s="68">
        <f t="shared" si="29"/>
        <v>0.23490085726948218</v>
      </c>
      <c r="BF62" s="68">
        <f t="shared" si="29"/>
        <v>0.24823616911208626</v>
      </c>
      <c r="BG62" s="69">
        <f t="shared" si="29"/>
        <v>9.8463510329142231E-2</v>
      </c>
      <c r="BH62" s="70">
        <f t="shared" si="29"/>
        <v>0.19220485413150318</v>
      </c>
      <c r="BI62" s="68">
        <f t="shared" si="29"/>
        <v>0.56048296584503521</v>
      </c>
      <c r="BJ62" s="68">
        <f t="shared" si="28"/>
        <v>0.20084881944716038</v>
      </c>
      <c r="BK62" s="68">
        <f t="shared" si="28"/>
        <v>0.21397436123373356</v>
      </c>
      <c r="BL62" s="68">
        <f t="shared" si="28"/>
        <v>0.21726294235036245</v>
      </c>
      <c r="BM62" s="68">
        <f t="shared" si="27"/>
        <v>0.12461784000130682</v>
      </c>
      <c r="BN62" s="69">
        <f t="shared" si="27"/>
        <v>-2.3612808452378422E-2</v>
      </c>
      <c r="BO62" s="70">
        <f t="shared" si="9"/>
        <v>0.1522868344134248</v>
      </c>
      <c r="BP62" s="68">
        <f t="shared" si="10"/>
        <v>0.1256811190005549</v>
      </c>
      <c r="BQ62" s="68">
        <f t="shared" si="11"/>
        <v>0.25395485467745227</v>
      </c>
      <c r="BR62" s="69">
        <f t="shared" si="12"/>
        <v>7.0089048119626879E-2</v>
      </c>
      <c r="BS62" s="70">
        <f t="shared" si="13"/>
        <v>0.99013521303831864</v>
      </c>
      <c r="BT62" s="68">
        <f t="shared" si="14"/>
        <v>0.98671457782493055</v>
      </c>
      <c r="BU62" s="68">
        <f t="shared" si="15"/>
        <v>0.98695738606537375</v>
      </c>
      <c r="BV62" s="69">
        <f t="shared" si="16"/>
        <v>1.0064949021984051</v>
      </c>
      <c r="BW62" s="70">
        <f t="shared" si="17"/>
        <v>0.98909207424463197</v>
      </c>
      <c r="BX62" s="68">
        <f t="shared" si="18"/>
        <v>0.95105181719948417</v>
      </c>
      <c r="BY62" s="68">
        <f t="shared" si="19"/>
        <v>0.95077202586117537</v>
      </c>
      <c r="BZ62" s="69">
        <f t="shared" si="20"/>
        <v>0.97932694909408291</v>
      </c>
      <c r="CA62" s="71">
        <f t="shared" si="21"/>
        <v>905.86743241647014</v>
      </c>
      <c r="CB62" s="72">
        <f t="shared" si="22"/>
        <v>902.32184182022684</v>
      </c>
      <c r="CC62" s="72">
        <f t="shared" si="23"/>
        <v>1051.5734936254046</v>
      </c>
      <c r="CD62" s="73">
        <f t="shared" si="24"/>
        <v>947.45669918693773</v>
      </c>
    </row>
    <row r="63" spans="1:82" x14ac:dyDescent="0.25">
      <c r="A63" s="1" t="s">
        <v>103</v>
      </c>
      <c r="B63" t="s">
        <v>104</v>
      </c>
      <c r="C63" s="63">
        <v>56507758</v>
      </c>
      <c r="D63" s="64">
        <v>300000</v>
      </c>
      <c r="E63" s="64">
        <v>56807758</v>
      </c>
      <c r="F63" s="64">
        <v>63575580.539999999</v>
      </c>
      <c r="G63" s="64">
        <v>63571297.539999999</v>
      </c>
      <c r="H63" s="64">
        <v>4283</v>
      </c>
      <c r="I63" s="65">
        <v>-6767822.5399999991</v>
      </c>
      <c r="J63" s="63">
        <v>57339062</v>
      </c>
      <c r="K63" s="64">
        <v>4083077.6400000006</v>
      </c>
      <c r="L63" s="64">
        <v>61422139.640000001</v>
      </c>
      <c r="M63" s="64">
        <v>62387257.710000001</v>
      </c>
      <c r="N63" s="64">
        <v>62301640.310000002</v>
      </c>
      <c r="O63" s="64">
        <v>85617.39999999851</v>
      </c>
      <c r="P63" s="65">
        <v>-965118.0700000003</v>
      </c>
      <c r="Q63" s="63">
        <v>58787195</v>
      </c>
      <c r="R63" s="64">
        <v>0</v>
      </c>
      <c r="S63" s="64">
        <v>58787195</v>
      </c>
      <c r="T63" s="64">
        <v>64032638.380000003</v>
      </c>
      <c r="U63" s="64">
        <v>61723749.640000001</v>
      </c>
      <c r="V63" s="64">
        <v>2308888.7400000021</v>
      </c>
      <c r="W63" s="65">
        <v>-5245443.3800000027</v>
      </c>
      <c r="X63" s="63">
        <v>59672183</v>
      </c>
      <c r="Y63" s="64">
        <v>0</v>
      </c>
      <c r="Z63" s="64">
        <v>59672183</v>
      </c>
      <c r="AA63" s="64">
        <v>65877630.43</v>
      </c>
      <c r="AB63" s="64">
        <v>64842294.5</v>
      </c>
      <c r="AC63" s="64">
        <v>1035335.9299999997</v>
      </c>
      <c r="AD63" s="65">
        <v>-6205447.4299999997</v>
      </c>
      <c r="AE63" s="64">
        <v>232306198</v>
      </c>
      <c r="AF63" s="64">
        <v>4383077.6400000006</v>
      </c>
      <c r="AG63" s="64">
        <v>236689275.63999999</v>
      </c>
      <c r="AH63" s="64">
        <v>255873107.06</v>
      </c>
      <c r="AI63" s="64">
        <v>252438981.99000001</v>
      </c>
      <c r="AJ63" s="64">
        <v>3434125.0700000003</v>
      </c>
      <c r="AK63" s="66">
        <v>-19183831.420000002</v>
      </c>
      <c r="AM63" s="67">
        <f t="shared" si="0"/>
        <v>5.5939103282123823E-3</v>
      </c>
      <c r="AN63" s="68">
        <f t="shared" si="1"/>
        <v>3.3988484751940908E-4</v>
      </c>
      <c r="AO63" s="68">
        <f t="shared" si="2"/>
        <v>5.1717193708035961E-3</v>
      </c>
      <c r="AP63" s="68">
        <f t="shared" si="3"/>
        <v>6.187085846108312E-3</v>
      </c>
      <c r="AQ63" s="68">
        <f t="shared" si="4"/>
        <v>6.3633327328415108E-3</v>
      </c>
      <c r="AR63" s="68">
        <f t="shared" si="5"/>
        <v>1.5013473678076636E-5</v>
      </c>
      <c r="AS63" s="69">
        <f t="shared" si="6"/>
        <v>-9.5485675541919241E-3</v>
      </c>
      <c r="AT63" s="70">
        <f t="shared" si="30"/>
        <v>5.7193146423813353E-3</v>
      </c>
      <c r="AU63" s="68">
        <f t="shared" si="30"/>
        <v>8.669863794424134E-3</v>
      </c>
      <c r="AV63" s="68">
        <f t="shared" si="29"/>
        <v>5.8516985579385129E-3</v>
      </c>
      <c r="AW63" s="68">
        <f t="shared" si="29"/>
        <v>6.2490693625830403E-3</v>
      </c>
      <c r="AX63" s="68">
        <f t="shared" si="29"/>
        <v>6.4118961834320086E-3</v>
      </c>
      <c r="AY63" s="68">
        <f t="shared" si="29"/>
        <v>3.2081167565141514E-4</v>
      </c>
      <c r="AZ63" s="69">
        <f t="shared" si="29"/>
        <v>-1.8812645882396693E-3</v>
      </c>
      <c r="BA63" s="70">
        <f t="shared" si="29"/>
        <v>5.607825920699621E-3</v>
      </c>
      <c r="BB63" s="68">
        <f t="shared" si="29"/>
        <v>0</v>
      </c>
      <c r="BC63" s="68">
        <f t="shared" si="29"/>
        <v>5.2614687276131313E-3</v>
      </c>
      <c r="BD63" s="68">
        <f t="shared" si="29"/>
        <v>5.9120925960505421E-3</v>
      </c>
      <c r="BE63" s="68">
        <f t="shared" si="29"/>
        <v>5.9781348358550141E-3</v>
      </c>
      <c r="BF63" s="68">
        <f t="shared" si="29"/>
        <v>4.564164629987654E-3</v>
      </c>
      <c r="BG63" s="69">
        <f t="shared" si="29"/>
        <v>-1.5321330441941082E-2</v>
      </c>
      <c r="BH63" s="70">
        <f t="shared" si="29"/>
        <v>5.4118037671686313E-3</v>
      </c>
      <c r="BI63" s="68">
        <f t="shared" si="29"/>
        <v>0</v>
      </c>
      <c r="BJ63" s="68">
        <f t="shared" si="28"/>
        <v>5.284781708103291E-3</v>
      </c>
      <c r="BK63" s="68">
        <f t="shared" si="28"/>
        <v>6.1755262528349975E-3</v>
      </c>
      <c r="BL63" s="68">
        <f t="shared" si="28"/>
        <v>6.3021769035224075E-3</v>
      </c>
      <c r="BM63" s="68">
        <f t="shared" si="27"/>
        <v>2.7342057696561543E-3</v>
      </c>
      <c r="BN63" s="69">
        <f t="shared" si="27"/>
        <v>-9.9479586849554116E-3</v>
      </c>
      <c r="BO63" s="70">
        <f t="shared" si="9"/>
        <v>5.3090055351337779E-3</v>
      </c>
      <c r="BP63" s="68">
        <f t="shared" si="10"/>
        <v>7.1209355325694043E-2</v>
      </c>
      <c r="BQ63" s="68">
        <f t="shared" si="11"/>
        <v>0</v>
      </c>
      <c r="BR63" s="69">
        <f t="shared" si="12"/>
        <v>0</v>
      </c>
      <c r="BS63" s="70">
        <f t="shared" si="13"/>
        <v>1.119135533213615</v>
      </c>
      <c r="BT63" s="68">
        <f t="shared" si="14"/>
        <v>1.015712869588338</v>
      </c>
      <c r="BU63" s="68">
        <f t="shared" si="15"/>
        <v>1.0892276520422517</v>
      </c>
      <c r="BV63" s="69">
        <f t="shared" si="16"/>
        <v>1.1039922978852643</v>
      </c>
      <c r="BW63" s="70">
        <f t="shared" si="17"/>
        <v>0.9999326313662632</v>
      </c>
      <c r="BX63" s="68">
        <f t="shared" si="18"/>
        <v>0.99862764604275478</v>
      </c>
      <c r="BY63" s="68">
        <f t="shared" si="19"/>
        <v>0.96394200210370895</v>
      </c>
      <c r="BZ63" s="69">
        <f t="shared" si="20"/>
        <v>0.98428395309239114</v>
      </c>
      <c r="CA63" s="71">
        <f t="shared" si="21"/>
        <v>25.7177359295031</v>
      </c>
      <c r="CB63" s="72">
        <f t="shared" si="22"/>
        <v>25.489999346276782</v>
      </c>
      <c r="CC63" s="72">
        <f t="shared" si="23"/>
        <v>26.396492696639172</v>
      </c>
      <c r="CD63" s="73">
        <f t="shared" si="24"/>
        <v>27.344601874343134</v>
      </c>
    </row>
    <row r="64" spans="1:82" x14ac:dyDescent="0.25">
      <c r="A64" s="1" t="s">
        <v>105</v>
      </c>
      <c r="B64" t="s">
        <v>106</v>
      </c>
      <c r="C64" s="63">
        <v>39522562</v>
      </c>
      <c r="D64" s="64">
        <v>425320.8599999994</v>
      </c>
      <c r="E64" s="64">
        <v>39947882.859999999</v>
      </c>
      <c r="F64" s="64">
        <v>52096450.359999999</v>
      </c>
      <c r="G64" s="64">
        <v>52012849.109999999</v>
      </c>
      <c r="H64" s="64">
        <v>83601.25</v>
      </c>
      <c r="I64" s="65">
        <v>-12148567.5</v>
      </c>
      <c r="J64" s="63">
        <v>40133729</v>
      </c>
      <c r="K64" s="64">
        <v>998600</v>
      </c>
      <c r="L64" s="64">
        <v>41132329</v>
      </c>
      <c r="M64" s="64">
        <v>54098362.310000002</v>
      </c>
      <c r="N64" s="64">
        <v>53999481.659999996</v>
      </c>
      <c r="O64" s="64">
        <v>98880.65000000596</v>
      </c>
      <c r="P64" s="65">
        <v>-12966033.310000002</v>
      </c>
      <c r="Q64" s="63">
        <v>41372597</v>
      </c>
      <c r="R64" s="64">
        <v>-426600</v>
      </c>
      <c r="S64" s="64">
        <v>40945997</v>
      </c>
      <c r="T64" s="64">
        <v>52263372.729999997</v>
      </c>
      <c r="U64" s="64">
        <v>48131387.719999999</v>
      </c>
      <c r="V64" s="64">
        <v>4131985.0099999979</v>
      </c>
      <c r="W64" s="65">
        <v>-11317375.729999997</v>
      </c>
      <c r="X64" s="63">
        <v>49358476</v>
      </c>
      <c r="Y64" s="64">
        <v>-451335</v>
      </c>
      <c r="Z64" s="64">
        <v>48907141</v>
      </c>
      <c r="AA64" s="64">
        <v>53866707.090000004</v>
      </c>
      <c r="AB64" s="64">
        <v>52849419.289999999</v>
      </c>
      <c r="AC64" s="64">
        <v>1017287.8000000045</v>
      </c>
      <c r="AD64" s="65">
        <v>-4959566.0900000036</v>
      </c>
      <c r="AE64" s="64">
        <v>170387364</v>
      </c>
      <c r="AF64" s="64">
        <v>545985.8599999994</v>
      </c>
      <c r="AG64" s="64">
        <v>170933349.86000001</v>
      </c>
      <c r="AH64" s="64">
        <v>212324892.49000001</v>
      </c>
      <c r="AI64" s="64">
        <v>206993137.78</v>
      </c>
      <c r="AJ64" s="64">
        <v>5331754.7100000083</v>
      </c>
      <c r="AK64" s="66">
        <v>-41391542.630000003</v>
      </c>
      <c r="AM64" s="67">
        <f t="shared" si="0"/>
        <v>3.9124834464183524E-3</v>
      </c>
      <c r="AN64" s="68">
        <f t="shared" si="1"/>
        <v>4.8186705215974579E-4</v>
      </c>
      <c r="AO64" s="68">
        <f t="shared" si="2"/>
        <v>3.636813824084643E-3</v>
      </c>
      <c r="AP64" s="68">
        <f t="shared" si="3"/>
        <v>5.0699530844557864E-3</v>
      </c>
      <c r="AQ64" s="68">
        <f t="shared" si="4"/>
        <v>5.2063600725115768E-3</v>
      </c>
      <c r="AR64" s="68">
        <f t="shared" si="5"/>
        <v>2.9305280558704279E-4</v>
      </c>
      <c r="AS64" s="69">
        <f t="shared" si="6"/>
        <v>-1.7140138763214456E-2</v>
      </c>
      <c r="AT64" s="70">
        <f t="shared" si="30"/>
        <v>4.0031597294539704E-3</v>
      </c>
      <c r="AU64" s="68">
        <f t="shared" si="30"/>
        <v>2.1203922012886186E-3</v>
      </c>
      <c r="AV64" s="68">
        <f t="shared" si="29"/>
        <v>3.9186845607248281E-3</v>
      </c>
      <c r="AW64" s="68">
        <f t="shared" si="29"/>
        <v>5.4188055523900682E-3</v>
      </c>
      <c r="AX64" s="68">
        <f t="shared" si="29"/>
        <v>5.557463152498829E-3</v>
      </c>
      <c r="AY64" s="68">
        <f t="shared" si="29"/>
        <v>3.7050958118330579E-4</v>
      </c>
      <c r="AZ64" s="69">
        <f t="shared" si="29"/>
        <v>-2.5274150463309619E-2</v>
      </c>
      <c r="BA64" s="70">
        <f t="shared" si="29"/>
        <v>3.9466132354717617E-3</v>
      </c>
      <c r="BB64" s="68">
        <f t="shared" si="29"/>
        <v>-6.1818066627698548E-4</v>
      </c>
      <c r="BC64" s="68">
        <f t="shared" si="29"/>
        <v>3.6646770225461701E-3</v>
      </c>
      <c r="BD64" s="68">
        <f t="shared" si="29"/>
        <v>4.82544381707332E-3</v>
      </c>
      <c r="BE64" s="68">
        <f t="shared" si="29"/>
        <v>4.6616728132230856E-3</v>
      </c>
      <c r="BF64" s="68">
        <f t="shared" si="29"/>
        <v>8.1680245165391355E-3</v>
      </c>
      <c r="BG64" s="69">
        <f t="shared" si="29"/>
        <v>-3.3056739103517696E-2</v>
      </c>
      <c r="BH64" s="70">
        <f t="shared" si="29"/>
        <v>4.4764306068457811E-3</v>
      </c>
      <c r="BI64" s="68">
        <f t="shared" si="29"/>
        <v>-1.7030093510215867E-3</v>
      </c>
      <c r="BJ64" s="68">
        <f t="shared" si="28"/>
        <v>4.3313911299747232E-3</v>
      </c>
      <c r="BK64" s="68">
        <f t="shared" si="28"/>
        <v>5.0495936422840781E-3</v>
      </c>
      <c r="BL64" s="68">
        <f t="shared" si="28"/>
        <v>5.1365608231832326E-3</v>
      </c>
      <c r="BM64" s="68">
        <f t="shared" si="27"/>
        <v>2.6865426878026235E-3</v>
      </c>
      <c r="BN64" s="69">
        <f t="shared" si="27"/>
        <v>-7.9506851222532864E-3</v>
      </c>
      <c r="BO64" s="70">
        <f t="shared" si="9"/>
        <v>1.0761469866250052E-2</v>
      </c>
      <c r="BP64" s="68">
        <f t="shared" si="10"/>
        <v>2.4881814495732506E-2</v>
      </c>
      <c r="BQ64" s="68">
        <f t="shared" si="11"/>
        <v>-1.0311172876094774E-2</v>
      </c>
      <c r="BR64" s="69">
        <f t="shared" si="12"/>
        <v>-9.1440221938781097E-3</v>
      </c>
      <c r="BS64" s="70">
        <f t="shared" si="13"/>
        <v>1.304110421635496</v>
      </c>
      <c r="BT64" s="68">
        <f t="shared" si="14"/>
        <v>1.3152273072113179</v>
      </c>
      <c r="BU64" s="68">
        <f t="shared" si="15"/>
        <v>1.2763976104916921</v>
      </c>
      <c r="BV64" s="69">
        <f t="shared" si="16"/>
        <v>1.1014078105690128</v>
      </c>
      <c r="BW64" s="70">
        <f t="shared" si="17"/>
        <v>0.99839526014877611</v>
      </c>
      <c r="BX64" s="68">
        <f t="shared" si="18"/>
        <v>0.99817220622255831</v>
      </c>
      <c r="BY64" s="68">
        <f t="shared" si="19"/>
        <v>0.92093918179857204</v>
      </c>
      <c r="BZ64" s="69">
        <f t="shared" si="20"/>
        <v>0.98111472085530815</v>
      </c>
      <c r="CA64" s="71">
        <f t="shared" si="21"/>
        <v>21.074172533587483</v>
      </c>
      <c r="CB64" s="72">
        <f t="shared" si="22"/>
        <v>22.103347230399439</v>
      </c>
      <c r="CC64" s="72">
        <f t="shared" si="23"/>
        <v>21.544789836429285</v>
      </c>
      <c r="CD64" s="73">
        <f t="shared" si="24"/>
        <v>22.35908684091245</v>
      </c>
    </row>
    <row r="65" spans="1:82" s="51" customFormat="1" x14ac:dyDescent="0.25">
      <c r="A65" s="50" t="s">
        <v>107</v>
      </c>
      <c r="B65" s="51" t="s">
        <v>108</v>
      </c>
      <c r="C65" s="52">
        <v>68523829.730000004</v>
      </c>
      <c r="D65" s="53">
        <v>-1485468.0000000075</v>
      </c>
      <c r="E65" s="53">
        <v>67038361.729999997</v>
      </c>
      <c r="F65" s="53">
        <v>66404486.520000003</v>
      </c>
      <c r="G65" s="53">
        <v>64998891.380000003</v>
      </c>
      <c r="H65" s="53">
        <v>1405595.1400000006</v>
      </c>
      <c r="I65" s="54">
        <v>633875.20999999344</v>
      </c>
      <c r="J65" s="52">
        <v>70210878</v>
      </c>
      <c r="K65" s="53">
        <v>994713.05000000075</v>
      </c>
      <c r="L65" s="53">
        <v>71205591.049999997</v>
      </c>
      <c r="M65" s="53">
        <v>70555951.430000007</v>
      </c>
      <c r="N65" s="53">
        <v>69137488.840000004</v>
      </c>
      <c r="O65" s="53">
        <v>1418462.5900000003</v>
      </c>
      <c r="P65" s="54">
        <v>649639.62000000034</v>
      </c>
      <c r="Q65" s="52">
        <v>71507075</v>
      </c>
      <c r="R65" s="53">
        <v>-2166203.5300000012</v>
      </c>
      <c r="S65" s="53">
        <v>69340871.469999999</v>
      </c>
      <c r="T65" s="53">
        <v>68179907.280000001</v>
      </c>
      <c r="U65" s="53">
        <v>65290255.32</v>
      </c>
      <c r="V65" s="53">
        <v>2889651.9599999962</v>
      </c>
      <c r="W65" s="54">
        <v>1160964.1900000023</v>
      </c>
      <c r="X65" s="52">
        <v>73825584</v>
      </c>
      <c r="Y65" s="53">
        <v>-2301945.4599999934</v>
      </c>
      <c r="Z65" s="53">
        <v>71523638.540000007</v>
      </c>
      <c r="AA65" s="53">
        <v>70608007.75</v>
      </c>
      <c r="AB65" s="53">
        <v>69750537.709999993</v>
      </c>
      <c r="AC65" s="53">
        <v>857470.04000000353</v>
      </c>
      <c r="AD65" s="54">
        <v>915630.79000000958</v>
      </c>
      <c r="AE65" s="53">
        <v>284067366.73000002</v>
      </c>
      <c r="AF65" s="53">
        <v>-4958903.9400000013</v>
      </c>
      <c r="AG65" s="53">
        <v>279108462.79000002</v>
      </c>
      <c r="AH65" s="53">
        <v>275748352.98000002</v>
      </c>
      <c r="AI65" s="53">
        <v>269177173.25</v>
      </c>
      <c r="AJ65" s="53">
        <v>6571179.7300000014</v>
      </c>
      <c r="AK65" s="55">
        <v>3360109.8100000052</v>
      </c>
      <c r="AM65" s="56">
        <f t="shared" si="0"/>
        <v>6.7834253635635968E-3</v>
      </c>
      <c r="AN65" s="57">
        <f t="shared" si="1"/>
        <v>-1.6829602155832137E-3</v>
      </c>
      <c r="AO65" s="57">
        <f t="shared" si="2"/>
        <v>6.1031029238291625E-3</v>
      </c>
      <c r="AP65" s="57">
        <f t="shared" si="3"/>
        <v>6.4623909868583356E-3</v>
      </c>
      <c r="AQ65" s="57">
        <f t="shared" si="4"/>
        <v>6.5062314145234281E-3</v>
      </c>
      <c r="AR65" s="57">
        <f t="shared" si="5"/>
        <v>4.9271224927439766E-3</v>
      </c>
      <c r="AS65" s="58">
        <f t="shared" si="6"/>
        <v>8.94320178733961E-4</v>
      </c>
      <c r="AT65" s="59">
        <f t="shared" si="30"/>
        <v>7.0032206421487943E-3</v>
      </c>
      <c r="AU65" s="57">
        <f t="shared" si="30"/>
        <v>2.1121387880432782E-3</v>
      </c>
      <c r="AV65" s="57">
        <f t="shared" si="29"/>
        <v>6.7837697759570341E-3</v>
      </c>
      <c r="AW65" s="57">
        <f t="shared" si="29"/>
        <v>7.0672930757531465E-3</v>
      </c>
      <c r="AX65" s="57">
        <f t="shared" si="29"/>
        <v>7.1154210165171984E-3</v>
      </c>
      <c r="AY65" s="57">
        <f t="shared" si="29"/>
        <v>5.3150336303923532E-3</v>
      </c>
      <c r="AZ65" s="58">
        <f t="shared" si="29"/>
        <v>1.2663155423289045E-3</v>
      </c>
      <c r="BA65" s="59">
        <f t="shared" si="29"/>
        <v>6.8212002409438295E-3</v>
      </c>
      <c r="BB65" s="57">
        <f t="shared" si="29"/>
        <v>-3.1390181468986373E-3</v>
      </c>
      <c r="BC65" s="57">
        <f t="shared" si="29"/>
        <v>6.2060254241565124E-3</v>
      </c>
      <c r="BD65" s="57">
        <f t="shared" si="29"/>
        <v>6.2950072842133673E-3</v>
      </c>
      <c r="BE65" s="57">
        <f t="shared" si="29"/>
        <v>6.3235618711896544E-3</v>
      </c>
      <c r="BF65" s="57">
        <f t="shared" si="29"/>
        <v>5.7122056339563897E-3</v>
      </c>
      <c r="BG65" s="58">
        <f t="shared" si="29"/>
        <v>3.3910414616372233E-3</v>
      </c>
      <c r="BH65" s="59">
        <f t="shared" si="29"/>
        <v>6.6954073660188407E-3</v>
      </c>
      <c r="BI65" s="57">
        <f t="shared" si="29"/>
        <v>-8.68586447743179E-3</v>
      </c>
      <c r="BJ65" s="57">
        <f t="shared" si="28"/>
        <v>6.3343889505966889E-3</v>
      </c>
      <c r="BK65" s="57">
        <f t="shared" si="28"/>
        <v>6.6189631089392234E-3</v>
      </c>
      <c r="BL65" s="57">
        <f t="shared" si="28"/>
        <v>6.7792207409352349E-3</v>
      </c>
      <c r="BM65" s="57">
        <f t="shared" si="27"/>
        <v>2.2644819548330595E-3</v>
      </c>
      <c r="BN65" s="58">
        <f t="shared" si="27"/>
        <v>1.4678485914742783E-3</v>
      </c>
      <c r="BO65" s="59">
        <f t="shared" si="9"/>
        <v>-2.1678122864018261E-2</v>
      </c>
      <c r="BP65" s="57">
        <f t="shared" si="10"/>
        <v>1.4167506208938176E-2</v>
      </c>
      <c r="BQ65" s="57">
        <f t="shared" si="11"/>
        <v>-3.0293555288060672E-2</v>
      </c>
      <c r="BR65" s="58">
        <f t="shared" si="12"/>
        <v>-3.118086353370389E-2</v>
      </c>
      <c r="BS65" s="59">
        <f t="shared" si="13"/>
        <v>0.99054458978945581</v>
      </c>
      <c r="BT65" s="57">
        <f t="shared" si="14"/>
        <v>0.99087656446045347</v>
      </c>
      <c r="BU65" s="57">
        <f t="shared" si="15"/>
        <v>0.98325714451826174</v>
      </c>
      <c r="BV65" s="58">
        <f t="shared" si="16"/>
        <v>0.9871982073522737</v>
      </c>
      <c r="BW65" s="59">
        <f t="shared" si="17"/>
        <v>0.97883282871893518</v>
      </c>
      <c r="BX65" s="57">
        <f t="shared" si="18"/>
        <v>0.97989591861138337</v>
      </c>
      <c r="BY65" s="57">
        <f t="shared" si="19"/>
        <v>0.95761725007731635</v>
      </c>
      <c r="BZ65" s="58">
        <f t="shared" si="20"/>
        <v>0.98785590944534185</v>
      </c>
      <c r="CA65" s="60">
        <f t="shared" si="21"/>
        <v>26.862091299050345</v>
      </c>
      <c r="CB65" s="61">
        <f t="shared" si="22"/>
        <v>28.827539818894156</v>
      </c>
      <c r="CC65" s="61">
        <f t="shared" si="23"/>
        <v>28.106141963005211</v>
      </c>
      <c r="CD65" s="62">
        <f t="shared" si="24"/>
        <v>29.308095152509335</v>
      </c>
    </row>
    <row r="66" spans="1:82" x14ac:dyDescent="0.25">
      <c r="A66" s="1" t="s">
        <v>109</v>
      </c>
      <c r="B66" t="s">
        <v>108</v>
      </c>
      <c r="C66" s="63">
        <v>68523829.730000004</v>
      </c>
      <c r="D66" s="64">
        <v>-1485468.0000000075</v>
      </c>
      <c r="E66" s="64">
        <v>67038361.729999997</v>
      </c>
      <c r="F66" s="64">
        <v>66404486.520000003</v>
      </c>
      <c r="G66" s="64">
        <v>64998891.380000003</v>
      </c>
      <c r="H66" s="64">
        <v>1405595.1400000006</v>
      </c>
      <c r="I66" s="65">
        <v>633875.20999999344</v>
      </c>
      <c r="J66" s="63">
        <v>70210878</v>
      </c>
      <c r="K66" s="64">
        <v>994713.05000000075</v>
      </c>
      <c r="L66" s="64">
        <v>71205591.049999997</v>
      </c>
      <c r="M66" s="64">
        <v>70555951.430000007</v>
      </c>
      <c r="N66" s="64">
        <v>69137488.840000004</v>
      </c>
      <c r="O66" s="64">
        <v>1418462.5900000003</v>
      </c>
      <c r="P66" s="65">
        <v>649639.62000000034</v>
      </c>
      <c r="Q66" s="63">
        <v>71507075</v>
      </c>
      <c r="R66" s="64">
        <v>-2166203.5300000012</v>
      </c>
      <c r="S66" s="64">
        <v>69340871.469999999</v>
      </c>
      <c r="T66" s="64">
        <v>68179907.280000001</v>
      </c>
      <c r="U66" s="64">
        <v>65290255.32</v>
      </c>
      <c r="V66" s="64">
        <v>2889651.9599999962</v>
      </c>
      <c r="W66" s="65">
        <v>1160964.1900000023</v>
      </c>
      <c r="X66" s="63">
        <v>73825584</v>
      </c>
      <c r="Y66" s="64">
        <v>-2301945.4599999934</v>
      </c>
      <c r="Z66" s="64">
        <v>71523638.540000007</v>
      </c>
      <c r="AA66" s="64">
        <v>70608007.75</v>
      </c>
      <c r="AB66" s="64">
        <v>69750537.709999993</v>
      </c>
      <c r="AC66" s="64">
        <v>857470.04000000353</v>
      </c>
      <c r="AD66" s="65">
        <v>915630.79000000958</v>
      </c>
      <c r="AE66" s="64">
        <v>284067366.73000002</v>
      </c>
      <c r="AF66" s="64">
        <v>-4958903.9400000013</v>
      </c>
      <c r="AG66" s="64">
        <v>279108462.79000002</v>
      </c>
      <c r="AH66" s="64">
        <v>275748352.98000002</v>
      </c>
      <c r="AI66" s="64">
        <v>269177173.25</v>
      </c>
      <c r="AJ66" s="64">
        <v>6571179.7300000014</v>
      </c>
      <c r="AK66" s="66">
        <v>3360109.8100000052</v>
      </c>
      <c r="AM66" s="67">
        <f t="shared" si="0"/>
        <v>6.7834253635635968E-3</v>
      </c>
      <c r="AN66" s="68">
        <f t="shared" si="1"/>
        <v>-1.6829602155832137E-3</v>
      </c>
      <c r="AO66" s="68">
        <f t="shared" si="2"/>
        <v>6.1031029238291625E-3</v>
      </c>
      <c r="AP66" s="68">
        <f t="shared" si="3"/>
        <v>6.4623909868583356E-3</v>
      </c>
      <c r="AQ66" s="68">
        <f t="shared" si="4"/>
        <v>6.5062314145234281E-3</v>
      </c>
      <c r="AR66" s="68">
        <f t="shared" si="5"/>
        <v>4.9271224927439766E-3</v>
      </c>
      <c r="AS66" s="69">
        <f t="shared" si="6"/>
        <v>8.94320178733961E-4</v>
      </c>
      <c r="AT66" s="70">
        <f t="shared" si="30"/>
        <v>7.0032206421487943E-3</v>
      </c>
      <c r="AU66" s="68">
        <f t="shared" si="30"/>
        <v>2.1121387880432782E-3</v>
      </c>
      <c r="AV66" s="68">
        <f t="shared" si="29"/>
        <v>6.7837697759570341E-3</v>
      </c>
      <c r="AW66" s="68">
        <f t="shared" si="29"/>
        <v>7.0672930757531465E-3</v>
      </c>
      <c r="AX66" s="68">
        <f t="shared" si="29"/>
        <v>7.1154210165171984E-3</v>
      </c>
      <c r="AY66" s="68">
        <f t="shared" si="29"/>
        <v>5.3150336303923532E-3</v>
      </c>
      <c r="AZ66" s="69">
        <f t="shared" si="29"/>
        <v>1.2663155423289045E-3</v>
      </c>
      <c r="BA66" s="70">
        <f t="shared" si="29"/>
        <v>6.8212002409438295E-3</v>
      </c>
      <c r="BB66" s="68">
        <f t="shared" si="29"/>
        <v>-3.1390181468986373E-3</v>
      </c>
      <c r="BC66" s="68">
        <f t="shared" si="29"/>
        <v>6.2060254241565124E-3</v>
      </c>
      <c r="BD66" s="68">
        <f t="shared" si="29"/>
        <v>6.2950072842133673E-3</v>
      </c>
      <c r="BE66" s="68">
        <f t="shared" si="29"/>
        <v>6.3235618711896544E-3</v>
      </c>
      <c r="BF66" s="68">
        <f t="shared" si="29"/>
        <v>5.7122056339563897E-3</v>
      </c>
      <c r="BG66" s="69">
        <f t="shared" si="29"/>
        <v>3.3910414616372233E-3</v>
      </c>
      <c r="BH66" s="70">
        <f t="shared" ref="AY66:BL85" si="31">X66/X$203</f>
        <v>6.6954073660188407E-3</v>
      </c>
      <c r="BI66" s="68">
        <f t="shared" si="31"/>
        <v>-8.68586447743179E-3</v>
      </c>
      <c r="BJ66" s="68">
        <f t="shared" si="28"/>
        <v>6.3343889505966889E-3</v>
      </c>
      <c r="BK66" s="68">
        <f t="shared" si="28"/>
        <v>6.6189631089392234E-3</v>
      </c>
      <c r="BL66" s="68">
        <f t="shared" si="28"/>
        <v>6.7792207409352349E-3</v>
      </c>
      <c r="BM66" s="68">
        <f t="shared" si="27"/>
        <v>2.2644819548330595E-3</v>
      </c>
      <c r="BN66" s="69">
        <f t="shared" si="27"/>
        <v>1.4678485914742783E-3</v>
      </c>
      <c r="BO66" s="70">
        <f t="shared" si="9"/>
        <v>-2.1678122864018261E-2</v>
      </c>
      <c r="BP66" s="68">
        <f t="shared" si="10"/>
        <v>1.4167506208938176E-2</v>
      </c>
      <c r="BQ66" s="68">
        <f t="shared" si="11"/>
        <v>-3.0293555288060672E-2</v>
      </c>
      <c r="BR66" s="69">
        <f t="shared" si="12"/>
        <v>-3.118086353370389E-2</v>
      </c>
      <c r="BS66" s="70">
        <f t="shared" si="13"/>
        <v>0.99054458978945581</v>
      </c>
      <c r="BT66" s="68">
        <f t="shared" si="14"/>
        <v>0.99087656446045347</v>
      </c>
      <c r="BU66" s="68">
        <f t="shared" si="15"/>
        <v>0.98325714451826174</v>
      </c>
      <c r="BV66" s="69">
        <f t="shared" si="16"/>
        <v>0.9871982073522737</v>
      </c>
      <c r="BW66" s="70">
        <f t="shared" si="17"/>
        <v>0.97883282871893518</v>
      </c>
      <c r="BX66" s="68">
        <f t="shared" si="18"/>
        <v>0.97989591861138337</v>
      </c>
      <c r="BY66" s="68">
        <f t="shared" si="19"/>
        <v>0.95761725007731635</v>
      </c>
      <c r="BZ66" s="69">
        <f t="shared" si="20"/>
        <v>0.98785590944534185</v>
      </c>
      <c r="CA66" s="71">
        <f t="shared" si="21"/>
        <v>26.862091299050345</v>
      </c>
      <c r="CB66" s="72">
        <f t="shared" si="22"/>
        <v>28.827539818894156</v>
      </c>
      <c r="CC66" s="72">
        <f t="shared" si="23"/>
        <v>28.106141963005211</v>
      </c>
      <c r="CD66" s="73">
        <f t="shared" si="24"/>
        <v>29.308095152509335</v>
      </c>
    </row>
    <row r="67" spans="1:82" s="38" customFormat="1" x14ac:dyDescent="0.25">
      <c r="A67" s="37">
        <v>32</v>
      </c>
      <c r="B67" s="38" t="s">
        <v>110</v>
      </c>
      <c r="C67" s="39">
        <v>1962652679.71</v>
      </c>
      <c r="D67" s="40">
        <v>130735507.07999992</v>
      </c>
      <c r="E67" s="40">
        <v>2093388186.79</v>
      </c>
      <c r="F67" s="40">
        <v>2026107188.3999999</v>
      </c>
      <c r="G67" s="40">
        <v>1965594219.6000004</v>
      </c>
      <c r="H67" s="40">
        <v>60512968.79999993</v>
      </c>
      <c r="I67" s="41">
        <v>67280998.389999911</v>
      </c>
      <c r="J67" s="39">
        <v>2013642835</v>
      </c>
      <c r="K67" s="40">
        <v>123935668.33999993</v>
      </c>
      <c r="L67" s="40">
        <v>2137578503.3399999</v>
      </c>
      <c r="M67" s="40">
        <v>2061980960.8900001</v>
      </c>
      <c r="N67" s="40">
        <v>2034487295.1500001</v>
      </c>
      <c r="O67" s="40">
        <v>27493665.739999998</v>
      </c>
      <c r="P67" s="41">
        <v>75597542.449999914</v>
      </c>
      <c r="Q67" s="39">
        <v>2089809423.05</v>
      </c>
      <c r="R67" s="40">
        <v>56448195.409999952</v>
      </c>
      <c r="S67" s="40">
        <v>2146257618.46</v>
      </c>
      <c r="T67" s="40">
        <v>2075277756.7300005</v>
      </c>
      <c r="U67" s="40">
        <v>2039310290.21</v>
      </c>
      <c r="V67" s="40">
        <v>35967466.52000013</v>
      </c>
      <c r="W67" s="41">
        <v>70979861.729999855</v>
      </c>
      <c r="X67" s="39">
        <v>2124424994.5999999</v>
      </c>
      <c r="Y67" s="40">
        <v>69583350.560000047</v>
      </c>
      <c r="Z67" s="40">
        <v>2194008345.1599998</v>
      </c>
      <c r="AA67" s="40">
        <v>2122585114.9099998</v>
      </c>
      <c r="AB67" s="40">
        <v>1986759923.4099998</v>
      </c>
      <c r="AC67" s="40">
        <v>135825191.50000006</v>
      </c>
      <c r="AD67" s="41">
        <v>71423230.250000045</v>
      </c>
      <c r="AE67" s="40">
        <v>8190529932.3600006</v>
      </c>
      <c r="AF67" s="40">
        <v>380702721.38999987</v>
      </c>
      <c r="AG67" s="40">
        <v>8571232653.749999</v>
      </c>
      <c r="AH67" s="40">
        <v>8285951020.9300013</v>
      </c>
      <c r="AI67" s="40">
        <v>8026151728.3699999</v>
      </c>
      <c r="AJ67" s="40">
        <v>259799292.56000009</v>
      </c>
      <c r="AK67" s="42">
        <v>285281632.81999975</v>
      </c>
      <c r="AM67" s="43">
        <f t="shared" si="0"/>
        <v>0.19429019101631104</v>
      </c>
      <c r="AN67" s="44">
        <f t="shared" si="1"/>
        <v>0.14811672629752801</v>
      </c>
      <c r="AO67" s="44">
        <f t="shared" si="2"/>
        <v>0.19057988939174927</v>
      </c>
      <c r="AP67" s="44">
        <f t="shared" si="3"/>
        <v>0.19717789443009223</v>
      </c>
      <c r="AQ67" s="44">
        <f t="shared" si="4"/>
        <v>0.19675121510921967</v>
      </c>
      <c r="AR67" s="44">
        <f t="shared" si="5"/>
        <v>0.21211997764675966</v>
      </c>
      <c r="AS67" s="45">
        <f t="shared" si="6"/>
        <v>9.4925236949311667E-2</v>
      </c>
      <c r="AT67" s="46">
        <f t="shared" si="30"/>
        <v>0.20085185472238387</v>
      </c>
      <c r="AU67" s="44">
        <f t="shared" si="30"/>
        <v>0.26316064951895518</v>
      </c>
      <c r="AV67" s="44">
        <f t="shared" si="30"/>
        <v>0.20364749777178295</v>
      </c>
      <c r="AW67" s="44">
        <f t="shared" si="30"/>
        <v>0.20653996540165023</v>
      </c>
      <c r="AX67" s="44">
        <f t="shared" si="30"/>
        <v>0.20938327238423227</v>
      </c>
      <c r="AY67" s="44">
        <f t="shared" si="31"/>
        <v>0.10301981811932454</v>
      </c>
      <c r="AZ67" s="45">
        <f t="shared" si="31"/>
        <v>0.14735915116492429</v>
      </c>
      <c r="BA67" s="46">
        <f t="shared" si="31"/>
        <v>0.19935102281886574</v>
      </c>
      <c r="BB67" s="44">
        <f t="shared" si="31"/>
        <v>8.1798366265089656E-2</v>
      </c>
      <c r="BC67" s="44">
        <f t="shared" si="31"/>
        <v>0.19209059627574893</v>
      </c>
      <c r="BD67" s="44">
        <f t="shared" si="31"/>
        <v>0.19160906954201024</v>
      </c>
      <c r="BE67" s="44">
        <f t="shared" si="31"/>
        <v>0.19751346861016786</v>
      </c>
      <c r="BF67" s="44">
        <f t="shared" si="31"/>
        <v>7.1099761403336209E-2</v>
      </c>
      <c r="BG67" s="45">
        <f t="shared" si="31"/>
        <v>0.2073239262166271</v>
      </c>
      <c r="BH67" s="46">
        <f t="shared" si="31"/>
        <v>0.19266885524941293</v>
      </c>
      <c r="BI67" s="44">
        <f t="shared" si="31"/>
        <v>0.26255685173782939</v>
      </c>
      <c r="BJ67" s="44">
        <f t="shared" si="28"/>
        <v>0.19430921724327629</v>
      </c>
      <c r="BK67" s="44">
        <f t="shared" si="28"/>
        <v>0.19897619291167171</v>
      </c>
      <c r="BL67" s="44">
        <f t="shared" si="28"/>
        <v>0.1930979247219336</v>
      </c>
      <c r="BM67" s="44">
        <f t="shared" si="27"/>
        <v>0.35869905747784908</v>
      </c>
      <c r="BN67" s="45">
        <f t="shared" si="27"/>
        <v>0.11449864843558236</v>
      </c>
      <c r="BO67" s="46">
        <f t="shared" si="9"/>
        <v>6.6611636603638544E-2</v>
      </c>
      <c r="BP67" s="44">
        <f t="shared" si="10"/>
        <v>6.1547989636404378E-2</v>
      </c>
      <c r="BQ67" s="44">
        <f t="shared" si="11"/>
        <v>2.7011168955117393E-2</v>
      </c>
      <c r="BR67" s="45">
        <f t="shared" si="12"/>
        <v>3.2753969067804929E-2</v>
      </c>
      <c r="BS67" s="46">
        <f t="shared" si="13"/>
        <v>0.96786023786005559</v>
      </c>
      <c r="BT67" s="44">
        <f t="shared" si="14"/>
        <v>0.96463402755413308</v>
      </c>
      <c r="BU67" s="44">
        <f t="shared" si="15"/>
        <v>0.96692854524102767</v>
      </c>
      <c r="BV67" s="45">
        <f t="shared" si="16"/>
        <v>0.96744623583243872</v>
      </c>
      <c r="BW67" s="46">
        <f t="shared" si="17"/>
        <v>0.97013338230748491</v>
      </c>
      <c r="BX67" s="44">
        <f t="shared" si="18"/>
        <v>0.98666638234713233</v>
      </c>
      <c r="BY67" s="44">
        <f t="shared" si="19"/>
        <v>0.98266860115309373</v>
      </c>
      <c r="BZ67" s="45">
        <f t="shared" si="20"/>
        <v>0.93600954301153705</v>
      </c>
      <c r="CA67" s="47">
        <f t="shared" si="21"/>
        <v>819.60540813866373</v>
      </c>
      <c r="CB67" s="48">
        <f t="shared" si="22"/>
        <v>842.4780199418268</v>
      </c>
      <c r="CC67" s="48">
        <f t="shared" si="23"/>
        <v>855.50206168189413</v>
      </c>
      <c r="CD67" s="49">
        <f t="shared" si="24"/>
        <v>881.04633595305256</v>
      </c>
    </row>
    <row r="68" spans="1:82" s="51" customFormat="1" x14ac:dyDescent="0.25">
      <c r="A68" s="50" t="s">
        <v>111</v>
      </c>
      <c r="B68" s="51" t="s">
        <v>112</v>
      </c>
      <c r="C68" s="52">
        <v>43158127.810000002</v>
      </c>
      <c r="D68" s="53">
        <v>110755.9299999997</v>
      </c>
      <c r="E68" s="53">
        <v>43268883.740000002</v>
      </c>
      <c r="F68" s="53">
        <v>42564965.640000001</v>
      </c>
      <c r="G68" s="53">
        <v>41388392.200000003</v>
      </c>
      <c r="H68" s="53">
        <v>1176573.4399999976</v>
      </c>
      <c r="I68" s="54">
        <v>703918.10000000149</v>
      </c>
      <c r="J68" s="52">
        <v>46376635</v>
      </c>
      <c r="K68" s="53">
        <v>-2258106.3999999985</v>
      </c>
      <c r="L68" s="53">
        <v>44118528.600000001</v>
      </c>
      <c r="M68" s="53">
        <v>43343491.410000004</v>
      </c>
      <c r="N68" s="53">
        <v>43285448.899999999</v>
      </c>
      <c r="O68" s="53">
        <v>58042.510000001406</v>
      </c>
      <c r="P68" s="54">
        <v>775037.19000000041</v>
      </c>
      <c r="Q68" s="52">
        <v>44551954</v>
      </c>
      <c r="R68" s="53">
        <v>-286324</v>
      </c>
      <c r="S68" s="53">
        <v>44265630</v>
      </c>
      <c r="T68" s="53">
        <v>43059506.229999997</v>
      </c>
      <c r="U68" s="53">
        <v>42768947.390000001</v>
      </c>
      <c r="V68" s="53">
        <v>290558.83999999613</v>
      </c>
      <c r="W68" s="54">
        <v>1206123.7700000033</v>
      </c>
      <c r="X68" s="52">
        <v>47012514.600000001</v>
      </c>
      <c r="Y68" s="53">
        <v>-2387320.5</v>
      </c>
      <c r="Z68" s="53">
        <v>44625194.100000001</v>
      </c>
      <c r="AA68" s="53">
        <v>44127720.93</v>
      </c>
      <c r="AB68" s="53">
        <v>43821818.93</v>
      </c>
      <c r="AC68" s="53">
        <v>305902</v>
      </c>
      <c r="AD68" s="54">
        <v>497473.17000000179</v>
      </c>
      <c r="AE68" s="53">
        <v>181099231.41</v>
      </c>
      <c r="AF68" s="53">
        <v>-4820994.9699999988</v>
      </c>
      <c r="AG68" s="53">
        <v>176278236.44</v>
      </c>
      <c r="AH68" s="53">
        <v>173095684.21000001</v>
      </c>
      <c r="AI68" s="53">
        <v>171264607.41999999</v>
      </c>
      <c r="AJ68" s="53">
        <v>1831076.7899999951</v>
      </c>
      <c r="AK68" s="55">
        <v>3182552.230000007</v>
      </c>
      <c r="AM68" s="56">
        <f t="shared" si="0"/>
        <v>4.2723814472106474E-3</v>
      </c>
      <c r="AN68" s="57">
        <f t="shared" si="1"/>
        <v>1.2548087459973416E-4</v>
      </c>
      <c r="AO68" s="57">
        <f t="shared" si="2"/>
        <v>3.9391542998617685E-3</v>
      </c>
      <c r="AP68" s="57">
        <f t="shared" si="3"/>
        <v>4.1423624324694311E-3</v>
      </c>
      <c r="AQ68" s="57">
        <f t="shared" si="4"/>
        <v>4.1428776985435473E-3</v>
      </c>
      <c r="AR68" s="57">
        <f t="shared" si="5"/>
        <v>4.1243180882008044E-3</v>
      </c>
      <c r="AS68" s="58">
        <f t="shared" si="6"/>
        <v>9.9314210600865436E-4</v>
      </c>
      <c r="AT68" s="59">
        <f t="shared" si="30"/>
        <v>4.6258616441942268E-3</v>
      </c>
      <c r="AU68" s="57">
        <f t="shared" si="30"/>
        <v>-4.7947838976966908E-3</v>
      </c>
      <c r="AV68" s="57">
        <f t="shared" si="30"/>
        <v>4.203180346698014E-3</v>
      </c>
      <c r="AW68" s="57">
        <f t="shared" si="30"/>
        <v>4.3415353419869402E-3</v>
      </c>
      <c r="AX68" s="57">
        <f t="shared" si="30"/>
        <v>4.4548073408510747E-3</v>
      </c>
      <c r="AY68" s="57">
        <f t="shared" si="31"/>
        <v>2.174875071202208E-4</v>
      </c>
      <c r="AZ68" s="58">
        <f t="shared" si="31"/>
        <v>1.510747819814192E-3</v>
      </c>
      <c r="BA68" s="59">
        <f t="shared" si="31"/>
        <v>4.249898340259595E-3</v>
      </c>
      <c r="BB68" s="57">
        <f t="shared" si="31"/>
        <v>-4.1490848825853632E-4</v>
      </c>
      <c r="BC68" s="57">
        <f t="shared" si="31"/>
        <v>3.961785010376727E-3</v>
      </c>
      <c r="BD68" s="57">
        <f t="shared" si="31"/>
        <v>3.9756567027775056E-3</v>
      </c>
      <c r="BE68" s="57">
        <f t="shared" si="31"/>
        <v>4.1423039879501617E-3</v>
      </c>
      <c r="BF68" s="57">
        <f t="shared" si="31"/>
        <v>5.7437084666895775E-4</v>
      </c>
      <c r="BG68" s="58">
        <f t="shared" si="31"/>
        <v>3.5229473459781743E-3</v>
      </c>
      <c r="BH68" s="59">
        <f t="shared" si="31"/>
        <v>4.2636701193980164E-3</v>
      </c>
      <c r="BI68" s="57">
        <f t="shared" si="31"/>
        <v>-9.0080076559219419E-3</v>
      </c>
      <c r="BJ68" s="57">
        <f t="shared" si="28"/>
        <v>3.9521666150581234E-3</v>
      </c>
      <c r="BK68" s="57">
        <f t="shared" si="28"/>
        <v>4.1366378435629386E-3</v>
      </c>
      <c r="BL68" s="57">
        <f t="shared" si="28"/>
        <v>4.2591468617907561E-3</v>
      </c>
      <c r="BM68" s="57">
        <f t="shared" si="27"/>
        <v>8.0785278392623465E-4</v>
      </c>
      <c r="BN68" s="58">
        <f t="shared" si="27"/>
        <v>7.9749971260876802E-4</v>
      </c>
      <c r="BO68" s="59">
        <f t="shared" si="9"/>
        <v>2.566282079880603E-3</v>
      </c>
      <c r="BP68" s="57">
        <f t="shared" si="10"/>
        <v>-4.8690604654693007E-2</v>
      </c>
      <c r="BQ68" s="57">
        <f t="shared" si="11"/>
        <v>-6.4267439313660628E-3</v>
      </c>
      <c r="BR68" s="58">
        <f t="shared" si="12"/>
        <v>-5.0780531956484624E-2</v>
      </c>
      <c r="BS68" s="59">
        <f t="shared" si="13"/>
        <v>0.98373154010096953</v>
      </c>
      <c r="BT68" s="57">
        <f t="shared" si="14"/>
        <v>0.98243284137993669</v>
      </c>
      <c r="BU68" s="57">
        <f t="shared" si="15"/>
        <v>0.97275258998911784</v>
      </c>
      <c r="BV68" s="58">
        <f t="shared" si="16"/>
        <v>0.98885219033702754</v>
      </c>
      <c r="BW68" s="59">
        <f t="shared" si="17"/>
        <v>0.9723581724474758</v>
      </c>
      <c r="BX68" s="57">
        <f t="shared" si="18"/>
        <v>0.99866087137625892</v>
      </c>
      <c r="BY68" s="57">
        <f t="shared" si="19"/>
        <v>0.9932521557853452</v>
      </c>
      <c r="BZ68" s="58">
        <f t="shared" si="20"/>
        <v>0.99306780423840035</v>
      </c>
      <c r="CA68" s="60">
        <f t="shared" si="21"/>
        <v>17.218475032078615</v>
      </c>
      <c r="CB68" s="61">
        <f t="shared" si="22"/>
        <v>17.709154212898859</v>
      </c>
      <c r="CC68" s="61">
        <f t="shared" si="23"/>
        <v>17.750634215255083</v>
      </c>
      <c r="CD68" s="62">
        <f t="shared" si="24"/>
        <v>18.316611459410815</v>
      </c>
    </row>
    <row r="69" spans="1:82" x14ac:dyDescent="0.25">
      <c r="A69" s="1" t="s">
        <v>113</v>
      </c>
      <c r="B69" t="s">
        <v>114</v>
      </c>
      <c r="C69" s="63">
        <v>43158127.810000002</v>
      </c>
      <c r="D69" s="64">
        <v>110755.9299999997</v>
      </c>
      <c r="E69" s="64">
        <v>43268883.740000002</v>
      </c>
      <c r="F69" s="64">
        <v>42564965.640000001</v>
      </c>
      <c r="G69" s="64">
        <v>41388392.200000003</v>
      </c>
      <c r="H69" s="64">
        <v>1176573.4399999976</v>
      </c>
      <c r="I69" s="65">
        <v>703918.10000000149</v>
      </c>
      <c r="J69" s="63">
        <v>46376635</v>
      </c>
      <c r="K69" s="64">
        <v>-2258106.3999999985</v>
      </c>
      <c r="L69" s="64">
        <v>44118528.600000001</v>
      </c>
      <c r="M69" s="64">
        <v>43343491.410000004</v>
      </c>
      <c r="N69" s="64">
        <v>43285448.899999999</v>
      </c>
      <c r="O69" s="64">
        <v>58042.510000001406</v>
      </c>
      <c r="P69" s="65">
        <v>775037.19000000041</v>
      </c>
      <c r="Q69" s="63">
        <v>44551954</v>
      </c>
      <c r="R69" s="64">
        <v>-286324</v>
      </c>
      <c r="S69" s="64">
        <v>44265630</v>
      </c>
      <c r="T69" s="64">
        <v>43059506.229999997</v>
      </c>
      <c r="U69" s="64">
        <v>42768947.390000001</v>
      </c>
      <c r="V69" s="64">
        <v>290558.83999999613</v>
      </c>
      <c r="W69" s="65">
        <v>1206123.7700000033</v>
      </c>
      <c r="X69" s="63">
        <v>47012514.600000001</v>
      </c>
      <c r="Y69" s="64">
        <v>-2387320.5</v>
      </c>
      <c r="Z69" s="64">
        <v>44625194.100000001</v>
      </c>
      <c r="AA69" s="64">
        <v>44127720.93</v>
      </c>
      <c r="AB69" s="64">
        <v>43821818.93</v>
      </c>
      <c r="AC69" s="64">
        <v>305902</v>
      </c>
      <c r="AD69" s="65">
        <v>497473.17000000179</v>
      </c>
      <c r="AE69" s="64">
        <v>181099231.41</v>
      </c>
      <c r="AF69" s="64">
        <v>-4820994.9699999988</v>
      </c>
      <c r="AG69" s="64">
        <v>176278236.44</v>
      </c>
      <c r="AH69" s="64">
        <v>173095684.21000001</v>
      </c>
      <c r="AI69" s="64">
        <v>171264607.41999999</v>
      </c>
      <c r="AJ69" s="64">
        <v>1831076.7899999951</v>
      </c>
      <c r="AK69" s="66">
        <v>3182552.230000007</v>
      </c>
      <c r="AM69" s="67">
        <f t="shared" si="0"/>
        <v>4.2723814472106474E-3</v>
      </c>
      <c r="AN69" s="68">
        <f t="shared" si="1"/>
        <v>1.2548087459973416E-4</v>
      </c>
      <c r="AO69" s="68">
        <f t="shared" si="2"/>
        <v>3.9391542998617685E-3</v>
      </c>
      <c r="AP69" s="68">
        <f t="shared" si="3"/>
        <v>4.1423624324694311E-3</v>
      </c>
      <c r="AQ69" s="68">
        <f t="shared" si="4"/>
        <v>4.1428776985435473E-3</v>
      </c>
      <c r="AR69" s="68">
        <f t="shared" si="5"/>
        <v>4.1243180882008044E-3</v>
      </c>
      <c r="AS69" s="69">
        <f t="shared" si="6"/>
        <v>9.9314210600865436E-4</v>
      </c>
      <c r="AT69" s="70">
        <f t="shared" si="30"/>
        <v>4.6258616441942268E-3</v>
      </c>
      <c r="AU69" s="68">
        <f t="shared" si="30"/>
        <v>-4.7947838976966908E-3</v>
      </c>
      <c r="AV69" s="68">
        <f t="shared" si="30"/>
        <v>4.203180346698014E-3</v>
      </c>
      <c r="AW69" s="68">
        <f t="shared" si="30"/>
        <v>4.3415353419869402E-3</v>
      </c>
      <c r="AX69" s="68">
        <f t="shared" si="30"/>
        <v>4.4548073408510747E-3</v>
      </c>
      <c r="AY69" s="68">
        <f t="shared" si="31"/>
        <v>2.174875071202208E-4</v>
      </c>
      <c r="AZ69" s="69">
        <f t="shared" si="31"/>
        <v>1.510747819814192E-3</v>
      </c>
      <c r="BA69" s="70">
        <f t="shared" si="31"/>
        <v>4.249898340259595E-3</v>
      </c>
      <c r="BB69" s="68">
        <f t="shared" si="31"/>
        <v>-4.1490848825853632E-4</v>
      </c>
      <c r="BC69" s="68">
        <f t="shared" si="31"/>
        <v>3.961785010376727E-3</v>
      </c>
      <c r="BD69" s="68">
        <f t="shared" si="31"/>
        <v>3.9756567027775056E-3</v>
      </c>
      <c r="BE69" s="68">
        <f t="shared" si="31"/>
        <v>4.1423039879501617E-3</v>
      </c>
      <c r="BF69" s="68">
        <f t="shared" si="31"/>
        <v>5.7437084666895775E-4</v>
      </c>
      <c r="BG69" s="69">
        <f t="shared" si="31"/>
        <v>3.5229473459781743E-3</v>
      </c>
      <c r="BH69" s="70">
        <f t="shared" si="31"/>
        <v>4.2636701193980164E-3</v>
      </c>
      <c r="BI69" s="68">
        <f t="shared" si="31"/>
        <v>-9.0080076559219419E-3</v>
      </c>
      <c r="BJ69" s="68">
        <f t="shared" si="28"/>
        <v>3.9521666150581234E-3</v>
      </c>
      <c r="BK69" s="68">
        <f t="shared" si="28"/>
        <v>4.1366378435629386E-3</v>
      </c>
      <c r="BL69" s="68">
        <f t="shared" si="28"/>
        <v>4.2591468617907561E-3</v>
      </c>
      <c r="BM69" s="68">
        <f t="shared" si="27"/>
        <v>8.0785278392623465E-4</v>
      </c>
      <c r="BN69" s="69">
        <f t="shared" si="27"/>
        <v>7.9749971260876802E-4</v>
      </c>
      <c r="BO69" s="70">
        <f t="shared" si="9"/>
        <v>2.566282079880603E-3</v>
      </c>
      <c r="BP69" s="68">
        <f t="shared" si="10"/>
        <v>-4.8690604654693007E-2</v>
      </c>
      <c r="BQ69" s="68">
        <f t="shared" si="11"/>
        <v>-6.4267439313660628E-3</v>
      </c>
      <c r="BR69" s="69">
        <f t="shared" si="12"/>
        <v>-5.0780531956484624E-2</v>
      </c>
      <c r="BS69" s="70">
        <f t="shared" si="13"/>
        <v>0.98373154010096953</v>
      </c>
      <c r="BT69" s="68">
        <f t="shared" si="14"/>
        <v>0.98243284137993669</v>
      </c>
      <c r="BU69" s="68">
        <f t="shared" si="15"/>
        <v>0.97275258998911784</v>
      </c>
      <c r="BV69" s="69">
        <f t="shared" si="16"/>
        <v>0.98885219033702754</v>
      </c>
      <c r="BW69" s="70">
        <f t="shared" si="17"/>
        <v>0.9723581724474758</v>
      </c>
      <c r="BX69" s="68">
        <f t="shared" si="18"/>
        <v>0.99866087137625892</v>
      </c>
      <c r="BY69" s="68">
        <f t="shared" si="19"/>
        <v>0.9932521557853452</v>
      </c>
      <c r="BZ69" s="69">
        <f t="shared" si="20"/>
        <v>0.99306780423840035</v>
      </c>
      <c r="CA69" s="71">
        <f t="shared" si="21"/>
        <v>17.218475032078615</v>
      </c>
      <c r="CB69" s="72">
        <f t="shared" si="22"/>
        <v>17.709154212898859</v>
      </c>
      <c r="CC69" s="72">
        <f t="shared" si="23"/>
        <v>17.750634215255083</v>
      </c>
      <c r="CD69" s="73">
        <f t="shared" si="24"/>
        <v>18.316611459410815</v>
      </c>
    </row>
    <row r="70" spans="1:82" s="51" customFormat="1" x14ac:dyDescent="0.25">
      <c r="A70" s="50" t="s">
        <v>115</v>
      </c>
      <c r="B70" s="51" t="s">
        <v>116</v>
      </c>
      <c r="C70" s="52">
        <v>1433741892.5</v>
      </c>
      <c r="D70" s="53">
        <v>116111574.66999993</v>
      </c>
      <c r="E70" s="53">
        <v>1549853467.1699998</v>
      </c>
      <c r="F70" s="53">
        <v>1529254493.4899998</v>
      </c>
      <c r="G70" s="53">
        <v>1485745061.1900001</v>
      </c>
      <c r="H70" s="53">
        <v>43509432.299999908</v>
      </c>
      <c r="I70" s="54">
        <v>20598973.679999936</v>
      </c>
      <c r="J70" s="52">
        <v>1474333829</v>
      </c>
      <c r="K70" s="53">
        <v>102546829.07999994</v>
      </c>
      <c r="L70" s="53">
        <v>1576880658.0799997</v>
      </c>
      <c r="M70" s="53">
        <v>1553315927.76</v>
      </c>
      <c r="N70" s="53">
        <v>1542219074.71</v>
      </c>
      <c r="O70" s="53">
        <v>11096853.050000006</v>
      </c>
      <c r="P70" s="54">
        <v>23564730.319999944</v>
      </c>
      <c r="Q70" s="52">
        <v>1541005683.05</v>
      </c>
      <c r="R70" s="53">
        <v>38514611.939999983</v>
      </c>
      <c r="S70" s="53">
        <v>1579520294.99</v>
      </c>
      <c r="T70" s="53">
        <v>1565310859.4500003</v>
      </c>
      <c r="U70" s="53">
        <v>1546627596.5899999</v>
      </c>
      <c r="V70" s="53">
        <v>18683262.86000013</v>
      </c>
      <c r="W70" s="54">
        <v>14209435.539999884</v>
      </c>
      <c r="X70" s="52">
        <v>1575813120</v>
      </c>
      <c r="Y70" s="53">
        <v>52168305.190000035</v>
      </c>
      <c r="Z70" s="53">
        <v>1627981425.1900001</v>
      </c>
      <c r="AA70" s="53">
        <v>1606444533.5799999</v>
      </c>
      <c r="AB70" s="53">
        <v>1487264798.49</v>
      </c>
      <c r="AC70" s="53">
        <v>119179735.09000008</v>
      </c>
      <c r="AD70" s="54">
        <v>21536891.610000014</v>
      </c>
      <c r="AE70" s="53">
        <v>6024894524.5500002</v>
      </c>
      <c r="AF70" s="53">
        <v>309341320.87999988</v>
      </c>
      <c r="AG70" s="53">
        <v>6334235845.4299994</v>
      </c>
      <c r="AH70" s="53">
        <v>6254325814.2799997</v>
      </c>
      <c r="AI70" s="53">
        <v>6061856530.9799995</v>
      </c>
      <c r="AJ70" s="53">
        <v>192469283.3000001</v>
      </c>
      <c r="AK70" s="55">
        <v>79910031.149999782</v>
      </c>
      <c r="AM70" s="56">
        <f t="shared" si="0"/>
        <v>0.14193137127200334</v>
      </c>
      <c r="AN70" s="57">
        <f t="shared" si="1"/>
        <v>0.13154854950650469</v>
      </c>
      <c r="AO70" s="57">
        <f t="shared" si="2"/>
        <v>0.14109705223836161</v>
      </c>
      <c r="AP70" s="57">
        <f t="shared" si="3"/>
        <v>0.14882489080562178</v>
      </c>
      <c r="AQ70" s="57">
        <f t="shared" si="4"/>
        <v>0.14871947791500026</v>
      </c>
      <c r="AR70" s="57">
        <f t="shared" si="5"/>
        <v>0.1525163942526514</v>
      </c>
      <c r="AS70" s="58">
        <f t="shared" si="6"/>
        <v>2.9062625470451658E-2</v>
      </c>
      <c r="AT70" s="59">
        <f t="shared" si="30"/>
        <v>0.14705819666107967</v>
      </c>
      <c r="AU70" s="57">
        <f t="shared" si="30"/>
        <v>0.21774433872232007</v>
      </c>
      <c r="AV70" s="57">
        <f t="shared" si="30"/>
        <v>0.15022971076895991</v>
      </c>
      <c r="AW70" s="57">
        <f t="shared" si="30"/>
        <v>0.15558912718520365</v>
      </c>
      <c r="AX70" s="57">
        <f t="shared" si="30"/>
        <v>0.15872051762916245</v>
      </c>
      <c r="AY70" s="57">
        <f t="shared" si="31"/>
        <v>4.1580333219977256E-2</v>
      </c>
      <c r="AZ70" s="58">
        <f t="shared" si="31"/>
        <v>4.5933750553891851E-2</v>
      </c>
      <c r="BA70" s="59">
        <f t="shared" si="31"/>
        <v>0.14699955684827648</v>
      </c>
      <c r="BB70" s="57">
        <f t="shared" si="31"/>
        <v>5.5811037202223933E-2</v>
      </c>
      <c r="BC70" s="57">
        <f t="shared" si="31"/>
        <v>0.14136746338586412</v>
      </c>
      <c r="BD70" s="57">
        <f t="shared" si="31"/>
        <v>0.14452415169515082</v>
      </c>
      <c r="BE70" s="57">
        <f t="shared" si="31"/>
        <v>0.1497956356701565</v>
      </c>
      <c r="BF70" s="57">
        <f t="shared" si="31"/>
        <v>3.693269668696747E-2</v>
      </c>
      <c r="BG70" s="58">
        <f t="shared" si="31"/>
        <v>4.1504109668189695E-2</v>
      </c>
      <c r="BH70" s="59">
        <f t="shared" si="31"/>
        <v>0.1429140170583294</v>
      </c>
      <c r="BI70" s="57">
        <f t="shared" si="31"/>
        <v>0.19684516282920234</v>
      </c>
      <c r="BJ70" s="57">
        <f t="shared" si="31"/>
        <v>0.14417985105348061</v>
      </c>
      <c r="BK70" s="57">
        <f t="shared" si="31"/>
        <v>0.15059194336669407</v>
      </c>
      <c r="BL70" s="57">
        <f t="shared" si="31"/>
        <v>0.14455080491430769</v>
      </c>
      <c r="BM70" s="57">
        <f t="shared" si="27"/>
        <v>0.31474027884763001</v>
      </c>
      <c r="BN70" s="58">
        <f t="shared" si="27"/>
        <v>3.4525811451220849E-2</v>
      </c>
      <c r="BO70" s="59">
        <f t="shared" si="9"/>
        <v>8.0984991285661223E-2</v>
      </c>
      <c r="BP70" s="57">
        <f t="shared" si="10"/>
        <v>6.9554687726018347E-2</v>
      </c>
      <c r="BQ70" s="57">
        <f t="shared" si="11"/>
        <v>2.499316671160539E-2</v>
      </c>
      <c r="BR70" s="58">
        <f t="shared" si="12"/>
        <v>3.3105642114465983E-2</v>
      </c>
      <c r="BS70" s="59">
        <f t="shared" si="13"/>
        <v>0.98670908307376093</v>
      </c>
      <c r="BT70" s="57">
        <f t="shared" si="14"/>
        <v>0.98505611049304642</v>
      </c>
      <c r="BU70" s="57">
        <f t="shared" si="15"/>
        <v>0.99100395507099848</v>
      </c>
      <c r="BV70" s="58">
        <f t="shared" si="16"/>
        <v>0.9867708001597828</v>
      </c>
      <c r="BW70" s="59">
        <f t="shared" si="17"/>
        <v>0.97154859934352433</v>
      </c>
      <c r="BX70" s="57">
        <f t="shared" si="18"/>
        <v>0.99285602313625765</v>
      </c>
      <c r="BY70" s="57">
        <f t="shared" si="19"/>
        <v>0.9880641837068932</v>
      </c>
      <c r="BZ70" s="58">
        <f t="shared" si="20"/>
        <v>0.92581148455564477</v>
      </c>
      <c r="CA70" s="60">
        <f t="shared" si="21"/>
        <v>618.6174455432166</v>
      </c>
      <c r="CB70" s="61">
        <f t="shared" si="22"/>
        <v>634.64918056203032</v>
      </c>
      <c r="CC70" s="61">
        <f t="shared" si="23"/>
        <v>645.27587359804056</v>
      </c>
      <c r="CD70" s="62">
        <f t="shared" si="24"/>
        <v>666.80580217037937</v>
      </c>
    </row>
    <row r="71" spans="1:82" x14ac:dyDescent="0.25">
      <c r="A71" s="1" t="s">
        <v>117</v>
      </c>
      <c r="B71" t="s">
        <v>118</v>
      </c>
      <c r="C71" s="63">
        <v>568913784</v>
      </c>
      <c r="D71" s="64">
        <v>62998166.159999967</v>
      </c>
      <c r="E71" s="64">
        <v>631911950.15999997</v>
      </c>
      <c r="F71" s="64">
        <v>568299526.10000002</v>
      </c>
      <c r="G71" s="64">
        <v>557611623.60000002</v>
      </c>
      <c r="H71" s="64">
        <v>10687902.5</v>
      </c>
      <c r="I71" s="65">
        <v>63612424.059999943</v>
      </c>
      <c r="J71" s="63">
        <v>583248612</v>
      </c>
      <c r="K71" s="64">
        <v>43814376.829999983</v>
      </c>
      <c r="L71" s="64">
        <v>627062988.82999992</v>
      </c>
      <c r="M71" s="64">
        <v>579726116.17999995</v>
      </c>
      <c r="N71" s="64">
        <v>576755281.28000009</v>
      </c>
      <c r="O71" s="64">
        <v>2970834.9000000097</v>
      </c>
      <c r="P71" s="65">
        <v>47336872.649999969</v>
      </c>
      <c r="Q71" s="63">
        <v>595091290</v>
      </c>
      <c r="R71" s="64">
        <v>8351153</v>
      </c>
      <c r="S71" s="64">
        <v>603442443</v>
      </c>
      <c r="T71" s="64">
        <v>580219738.44000006</v>
      </c>
      <c r="U71" s="64">
        <v>577809407.88</v>
      </c>
      <c r="V71" s="64">
        <v>2410330.560000062</v>
      </c>
      <c r="W71" s="65">
        <v>23222704.559999943</v>
      </c>
      <c r="X71" s="63">
        <v>603746621</v>
      </c>
      <c r="Y71" s="64">
        <v>21985824.269999981</v>
      </c>
      <c r="Z71" s="64">
        <v>625732445.26999998</v>
      </c>
      <c r="AA71" s="64">
        <v>594071177.70000005</v>
      </c>
      <c r="AB71" s="64">
        <v>554534035.24000001</v>
      </c>
      <c r="AC71" s="64">
        <v>39537142.460000038</v>
      </c>
      <c r="AD71" s="65">
        <v>31661267.569999933</v>
      </c>
      <c r="AE71" s="64">
        <v>2351000307</v>
      </c>
      <c r="AF71" s="64">
        <v>137149520.25999993</v>
      </c>
      <c r="AG71" s="64">
        <v>2488149827.2599998</v>
      </c>
      <c r="AH71" s="64">
        <v>2322316558.4200001</v>
      </c>
      <c r="AI71" s="64">
        <v>2266710348</v>
      </c>
      <c r="AJ71" s="64">
        <v>55606210.420000106</v>
      </c>
      <c r="AK71" s="66">
        <v>165833268.83999979</v>
      </c>
      <c r="AM71" s="67">
        <f t="shared" ref="AM71:AM134" si="32">C71/$C$203</f>
        <v>5.6318863193616502E-2</v>
      </c>
      <c r="AN71" s="68">
        <f t="shared" ref="AN71:AN134" si="33">D71/$D$203</f>
        <v>7.1373740330979957E-2</v>
      </c>
      <c r="AO71" s="68">
        <f t="shared" ref="AO71:AO134" si="34">E71/$E$203</f>
        <v>5.7528608562315529E-2</v>
      </c>
      <c r="AP71" s="68">
        <f t="shared" ref="AP71:AP134" si="35">F71/$F$203</f>
        <v>5.530610848407632E-2</v>
      </c>
      <c r="AQ71" s="68">
        <f t="shared" ref="AQ71:AQ134" si="36">G71/$G$203</f>
        <v>5.5815571397361478E-2</v>
      </c>
      <c r="AR71" s="68">
        <f t="shared" ref="AR71:AR134" si="37">H71/$H$203</f>
        <v>3.7464987825729504E-2</v>
      </c>
      <c r="AS71" s="69">
        <f t="shared" ref="AS71:AS134" si="38">I71/$I$203</f>
        <v>8.9749328507483767E-2</v>
      </c>
      <c r="AT71" s="70">
        <f t="shared" si="30"/>
        <v>5.8176436976945835E-2</v>
      </c>
      <c r="AU71" s="68">
        <f t="shared" si="30"/>
        <v>9.3033910409225637E-2</v>
      </c>
      <c r="AV71" s="68">
        <f t="shared" si="30"/>
        <v>5.9740406455712401E-2</v>
      </c>
      <c r="AW71" s="68">
        <f t="shared" si="30"/>
        <v>5.8068728203275501E-2</v>
      </c>
      <c r="AX71" s="68">
        <f t="shared" si="30"/>
        <v>5.9357907246302598E-2</v>
      </c>
      <c r="AY71" s="68">
        <f t="shared" si="31"/>
        <v>1.1131832108341575E-2</v>
      </c>
      <c r="AZ71" s="69">
        <f t="shared" si="31"/>
        <v>9.2271800728439199E-2</v>
      </c>
      <c r="BA71" s="70">
        <f t="shared" si="31"/>
        <v>5.6766926219979967E-2</v>
      </c>
      <c r="BB71" s="68">
        <f t="shared" si="31"/>
        <v>1.2101550224381263E-2</v>
      </c>
      <c r="BC71" s="68">
        <f t="shared" si="31"/>
        <v>5.4008250312997066E-2</v>
      </c>
      <c r="BD71" s="68">
        <f t="shared" si="31"/>
        <v>5.3571317791973612E-2</v>
      </c>
      <c r="BE71" s="68">
        <f t="shared" si="31"/>
        <v>5.5962616818951032E-2</v>
      </c>
      <c r="BF71" s="68">
        <f t="shared" si="31"/>
        <v>4.7646927710040315E-3</v>
      </c>
      <c r="BG71" s="69">
        <f t="shared" si="31"/>
        <v>6.783082087511369E-2</v>
      </c>
      <c r="BH71" s="70">
        <f t="shared" si="31"/>
        <v>5.4755131682431193E-2</v>
      </c>
      <c r="BI71" s="68">
        <f t="shared" si="31"/>
        <v>8.2958477232493194E-2</v>
      </c>
      <c r="BJ71" s="68">
        <f t="shared" si="31"/>
        <v>5.5417100811103882E-2</v>
      </c>
      <c r="BK71" s="68">
        <f t="shared" si="31"/>
        <v>5.5689649581996285E-2</v>
      </c>
      <c r="BL71" s="68">
        <f t="shared" si="31"/>
        <v>5.3896482474206843E-2</v>
      </c>
      <c r="BM71" s="68">
        <f t="shared" si="27"/>
        <v>0.10441314736353201</v>
      </c>
      <c r="BN71" s="69">
        <f t="shared" si="27"/>
        <v>5.0756208194914637E-2</v>
      </c>
      <c r="BO71" s="70">
        <f t="shared" si="9"/>
        <v>0.11073411812430259</v>
      </c>
      <c r="BP71" s="68">
        <f t="shared" si="10"/>
        <v>7.5121270635788467E-2</v>
      </c>
      <c r="BQ71" s="68">
        <f t="shared" si="11"/>
        <v>1.4033398136275865E-2</v>
      </c>
      <c r="BR71" s="69">
        <f t="shared" si="12"/>
        <v>3.6415647732461566E-2</v>
      </c>
      <c r="BS71" s="70">
        <f t="shared" si="13"/>
        <v>0.89933340547857454</v>
      </c>
      <c r="BT71" s="68">
        <f t="shared" si="14"/>
        <v>0.92451017921130529</v>
      </c>
      <c r="BU71" s="68">
        <f t="shared" si="15"/>
        <v>0.96151628903570519</v>
      </c>
      <c r="BV71" s="69">
        <f t="shared" si="16"/>
        <v>0.94940126916970358</v>
      </c>
      <c r="BW71" s="70">
        <f t="shared" si="17"/>
        <v>0.98119318773086694</v>
      </c>
      <c r="BX71" s="68">
        <f t="shared" si="18"/>
        <v>0.99487545098092933</v>
      </c>
      <c r="BY71" s="68">
        <f t="shared" si="19"/>
        <v>0.99584583150087147</v>
      </c>
      <c r="BZ71" s="69">
        <f t="shared" si="20"/>
        <v>0.93344712899038185</v>
      </c>
      <c r="CA71" s="71">
        <f t="shared" si="21"/>
        <v>229.88979442989066</v>
      </c>
      <c r="CB71" s="72">
        <f t="shared" si="22"/>
        <v>236.86276436669132</v>
      </c>
      <c r="CC71" s="72">
        <f t="shared" si="23"/>
        <v>239.18686588058958</v>
      </c>
      <c r="CD71" s="73">
        <f t="shared" si="24"/>
        <v>246.58810180626975</v>
      </c>
    </row>
    <row r="72" spans="1:82" x14ac:dyDescent="0.25">
      <c r="A72" s="1" t="s">
        <v>119</v>
      </c>
      <c r="B72" t="s">
        <v>120</v>
      </c>
      <c r="C72" s="63">
        <v>725134490</v>
      </c>
      <c r="D72" s="64">
        <v>55481417.039999962</v>
      </c>
      <c r="E72" s="64">
        <v>780615907.03999996</v>
      </c>
      <c r="F72" s="64">
        <v>832810957.28999996</v>
      </c>
      <c r="G72" s="64">
        <v>810240366.44000006</v>
      </c>
      <c r="H72" s="64">
        <v>22570590.849999905</v>
      </c>
      <c r="I72" s="65">
        <v>-52195050.25</v>
      </c>
      <c r="J72" s="63">
        <v>754364855</v>
      </c>
      <c r="K72" s="64">
        <v>44266365.969999954</v>
      </c>
      <c r="L72" s="64">
        <v>798631220.96999991</v>
      </c>
      <c r="M72" s="64">
        <v>842496638.33000004</v>
      </c>
      <c r="N72" s="64">
        <v>840627138.26999986</v>
      </c>
      <c r="O72" s="64">
        <v>1869500.0599999996</v>
      </c>
      <c r="P72" s="65">
        <v>-43865417.360000029</v>
      </c>
      <c r="Q72" s="63">
        <v>792938397</v>
      </c>
      <c r="R72" s="64">
        <v>35149443.149999976</v>
      </c>
      <c r="S72" s="64">
        <v>828087840.14999998</v>
      </c>
      <c r="T72" s="64">
        <v>858178066.34000003</v>
      </c>
      <c r="U72" s="64">
        <v>851865828.02999997</v>
      </c>
      <c r="V72" s="64">
        <v>6312238.310000062</v>
      </c>
      <c r="W72" s="65">
        <v>-30090226.190000057</v>
      </c>
      <c r="X72" s="63">
        <v>814839922</v>
      </c>
      <c r="Y72" s="64">
        <v>44195627.940000057</v>
      </c>
      <c r="Z72" s="64">
        <v>859035549.94000006</v>
      </c>
      <c r="AA72" s="64">
        <v>884103216.26999998</v>
      </c>
      <c r="AB72" s="64">
        <v>813755510.29999995</v>
      </c>
      <c r="AC72" s="64">
        <v>70347705.970000029</v>
      </c>
      <c r="AD72" s="65">
        <v>-25067666.329999924</v>
      </c>
      <c r="AE72" s="64">
        <v>3087277664</v>
      </c>
      <c r="AF72" s="64">
        <v>179092854.09999996</v>
      </c>
      <c r="AG72" s="64">
        <v>3266370518.0999999</v>
      </c>
      <c r="AH72" s="64">
        <v>3417588878.23</v>
      </c>
      <c r="AI72" s="64">
        <v>3316488843.04</v>
      </c>
      <c r="AJ72" s="64">
        <v>101100035.19</v>
      </c>
      <c r="AK72" s="66">
        <v>-151218360.13</v>
      </c>
      <c r="AM72" s="67">
        <f t="shared" si="32"/>
        <v>7.1783724156141857E-2</v>
      </c>
      <c r="AN72" s="68">
        <f t="shared" si="33"/>
        <v>6.2857643236003777E-2</v>
      </c>
      <c r="AO72" s="68">
        <f t="shared" si="34"/>
        <v>7.1066462570062827E-2</v>
      </c>
      <c r="AP72" s="68">
        <f t="shared" si="35"/>
        <v>8.1047987962783175E-2</v>
      </c>
      <c r="AQ72" s="68">
        <f t="shared" si="36"/>
        <v>8.110309596863316E-2</v>
      </c>
      <c r="AR72" s="68">
        <f t="shared" si="37"/>
        <v>7.9118134864606796E-2</v>
      </c>
      <c r="AS72" s="69">
        <f t="shared" si="38"/>
        <v>-7.3640814362512394E-2</v>
      </c>
      <c r="AT72" s="70">
        <f t="shared" si="30"/>
        <v>7.5244515874699394E-2</v>
      </c>
      <c r="AU72" s="68">
        <f t="shared" si="30"/>
        <v>9.3993648289781503E-2</v>
      </c>
      <c r="AV72" s="68">
        <f t="shared" si="30"/>
        <v>7.6085743535892592E-2</v>
      </c>
      <c r="AW72" s="68">
        <f t="shared" si="30"/>
        <v>8.4389346862144804E-2</v>
      </c>
      <c r="AX72" s="68">
        <f t="shared" si="30"/>
        <v>8.6514799814951832E-2</v>
      </c>
      <c r="AY72" s="68">
        <f t="shared" si="31"/>
        <v>7.0050882983953193E-3</v>
      </c>
      <c r="AZ72" s="69">
        <f t="shared" si="31"/>
        <v>-8.5505037044557336E-2</v>
      </c>
      <c r="BA72" s="70">
        <f t="shared" si="31"/>
        <v>7.5639950098224731E-2</v>
      </c>
      <c r="BB72" s="68">
        <f t="shared" si="31"/>
        <v>5.093461365619318E-2</v>
      </c>
      <c r="BC72" s="68">
        <f t="shared" si="31"/>
        <v>7.4114069818536618E-2</v>
      </c>
      <c r="BD72" s="68">
        <f t="shared" si="31"/>
        <v>7.9235032640578892E-2</v>
      </c>
      <c r="BE72" s="68">
        <f t="shared" si="31"/>
        <v>8.2505823313112306E-2</v>
      </c>
      <c r="BF72" s="68">
        <f t="shared" si="31"/>
        <v>1.2477905206707924E-2</v>
      </c>
      <c r="BG72" s="69">
        <f t="shared" si="31"/>
        <v>-8.7890053353266856E-2</v>
      </c>
      <c r="BH72" s="70">
        <f t="shared" si="31"/>
        <v>7.3899655380782595E-2</v>
      </c>
      <c r="BI72" s="68">
        <f t="shared" si="31"/>
        <v>0.16676208948140739</v>
      </c>
      <c r="BJ72" s="68">
        <f t="shared" si="31"/>
        <v>7.6079257246770463E-2</v>
      </c>
      <c r="BK72" s="68">
        <f t="shared" si="31"/>
        <v>8.2877944860094796E-2</v>
      </c>
      <c r="BL72" s="68">
        <f t="shared" si="31"/>
        <v>7.9090834488078618E-2</v>
      </c>
      <c r="BM72" s="68">
        <f t="shared" si="27"/>
        <v>0.18578038100662539</v>
      </c>
      <c r="BN72" s="69">
        <f t="shared" si="27"/>
        <v>-4.0185999767479635E-2</v>
      </c>
      <c r="BO72" s="70">
        <f t="shared" ref="BO72:BO135" si="39">D72/C72</f>
        <v>7.6511899247820855E-2</v>
      </c>
      <c r="BP72" s="68">
        <f t="shared" ref="BP72:BP135" si="40">K72/J72</f>
        <v>5.8680313215280895E-2</v>
      </c>
      <c r="BQ72" s="68">
        <f t="shared" ref="BQ72:BQ135" si="41">R72/Q72</f>
        <v>4.4328088137721974E-2</v>
      </c>
      <c r="BR72" s="69">
        <f t="shared" ref="BR72:BR135" si="42">Y72/X72</f>
        <v>5.423841756737105E-2</v>
      </c>
      <c r="BS72" s="70">
        <f t="shared" ref="BS72:BS135" si="43">F72/E72</f>
        <v>1.0668639336955319</v>
      </c>
      <c r="BT72" s="68">
        <f t="shared" ref="BT72:BT135" si="44">M72/L72</f>
        <v>1.0549257482154557</v>
      </c>
      <c r="BU72" s="68">
        <f t="shared" ref="BU72:BU135" si="45">T72/S72</f>
        <v>1.0363369979983639</v>
      </c>
      <c r="BV72" s="69">
        <f t="shared" ref="BV72:BV135" si="46">AA72/Z72</f>
        <v>1.0291811745529633</v>
      </c>
      <c r="BW72" s="70">
        <f t="shared" ref="BW72:BW135" si="47">G72/F72</f>
        <v>0.97289830224683227</v>
      </c>
      <c r="BX72" s="68">
        <f t="shared" ref="BX72:BX135" si="48">N72/M72</f>
        <v>0.99778099997680003</v>
      </c>
      <c r="BY72" s="68">
        <f t="shared" ref="BY72:BY135" si="49">U72/T72</f>
        <v>0.99264460540582122</v>
      </c>
      <c r="BZ72" s="69">
        <f t="shared" ref="BZ72:BZ135" si="50">AB72/AA72</f>
        <v>0.92043043767356203</v>
      </c>
      <c r="CA72" s="71">
        <f t="shared" ref="CA72:CA135" si="51">F72/$CA$2</f>
        <v>336.89054974976256</v>
      </c>
      <c r="CB72" s="72">
        <f t="shared" ref="CB72:CB135" si="52">M72/$CB$2</f>
        <v>344.22475916632317</v>
      </c>
      <c r="CC72" s="72">
        <f t="shared" ref="CC72:CC135" si="53">T72/$CC$2</f>
        <v>353.77100856170807</v>
      </c>
      <c r="CD72" s="73">
        <f t="shared" ref="CD72:CD135" si="54">AA72/$CD$2</f>
        <v>366.97510682958904</v>
      </c>
    </row>
    <row r="73" spans="1:82" x14ac:dyDescent="0.25">
      <c r="A73" s="1" t="s">
        <v>121</v>
      </c>
      <c r="B73" t="s">
        <v>122</v>
      </c>
      <c r="C73" s="63">
        <v>26692807</v>
      </c>
      <c r="D73" s="64">
        <v>509499.91000000015</v>
      </c>
      <c r="E73" s="64">
        <v>27202306.91</v>
      </c>
      <c r="F73" s="64">
        <v>28308183.739999998</v>
      </c>
      <c r="G73" s="64">
        <v>27430273.649999999</v>
      </c>
      <c r="H73" s="64">
        <v>877910.08999999985</v>
      </c>
      <c r="I73" s="65">
        <v>-1105876.8299999982</v>
      </c>
      <c r="J73" s="63">
        <v>27556662</v>
      </c>
      <c r="K73" s="64">
        <v>498374</v>
      </c>
      <c r="L73" s="64">
        <v>28055036</v>
      </c>
      <c r="M73" s="64">
        <v>27575269.52</v>
      </c>
      <c r="N73" s="64">
        <v>27565816.66</v>
      </c>
      <c r="O73" s="64">
        <v>9452.859999999695</v>
      </c>
      <c r="P73" s="65">
        <v>479766.47999999986</v>
      </c>
      <c r="Q73" s="63">
        <v>27330580</v>
      </c>
      <c r="R73" s="64">
        <v>869900</v>
      </c>
      <c r="S73" s="64">
        <v>28200480</v>
      </c>
      <c r="T73" s="64">
        <v>27919772.050000001</v>
      </c>
      <c r="U73" s="64">
        <v>27458505.030000001</v>
      </c>
      <c r="V73" s="64">
        <v>461267.01999999955</v>
      </c>
      <c r="W73" s="65">
        <v>280707.94999999925</v>
      </c>
      <c r="X73" s="63">
        <v>27084339</v>
      </c>
      <c r="Y73" s="64">
        <v>769018.71000000089</v>
      </c>
      <c r="Z73" s="64">
        <v>27853357.710000001</v>
      </c>
      <c r="AA73" s="64">
        <v>26852686.079999998</v>
      </c>
      <c r="AB73" s="64">
        <v>25121493.52</v>
      </c>
      <c r="AC73" s="64">
        <v>1731192.5599999987</v>
      </c>
      <c r="AD73" s="65">
        <v>1000671.6300000027</v>
      </c>
      <c r="AE73" s="64">
        <v>108664388</v>
      </c>
      <c r="AF73" s="64">
        <v>2646792.620000001</v>
      </c>
      <c r="AG73" s="64">
        <v>111311180.62</v>
      </c>
      <c r="AH73" s="64">
        <v>110655911.39</v>
      </c>
      <c r="AI73" s="64">
        <v>107576088.86</v>
      </c>
      <c r="AJ73" s="64">
        <v>3079822.5299999975</v>
      </c>
      <c r="AK73" s="66">
        <v>655269.23000000359</v>
      </c>
      <c r="AM73" s="67">
        <f t="shared" si="32"/>
        <v>2.6424189182356127E-3</v>
      </c>
      <c r="AN73" s="68">
        <f t="shared" si="33"/>
        <v>5.7723766407167566E-4</v>
      </c>
      <c r="AO73" s="68">
        <f t="shared" si="34"/>
        <v>2.4764698085249469E-3</v>
      </c>
      <c r="AP73" s="68">
        <f t="shared" si="35"/>
        <v>2.7549125223731295E-3</v>
      </c>
      <c r="AQ73" s="68">
        <f t="shared" si="36"/>
        <v>2.7457038780436538E-3</v>
      </c>
      <c r="AR73" s="68">
        <f t="shared" si="37"/>
        <v>3.077394356276649E-3</v>
      </c>
      <c r="AS73" s="69">
        <f t="shared" si="38"/>
        <v>-1.5602565752072162E-3</v>
      </c>
      <c r="AT73" s="70">
        <f t="shared" si="30"/>
        <v>2.7486536224075888E-3</v>
      </c>
      <c r="AU73" s="68">
        <f t="shared" si="30"/>
        <v>1.0582298647356439E-3</v>
      </c>
      <c r="AV73" s="68">
        <f t="shared" si="30"/>
        <v>2.6728084476757745E-3</v>
      </c>
      <c r="AW73" s="68">
        <f t="shared" si="30"/>
        <v>2.7620988363266518E-3</v>
      </c>
      <c r="AX73" s="68">
        <f t="shared" si="30"/>
        <v>2.8369903867052852E-3</v>
      </c>
      <c r="AY73" s="68">
        <f t="shared" si="31"/>
        <v>3.5420228321558359E-5</v>
      </c>
      <c r="AZ73" s="69">
        <f t="shared" si="31"/>
        <v>9.3518888258759371E-4</v>
      </c>
      <c r="BA73" s="70">
        <f t="shared" si="31"/>
        <v>2.6071176716588478E-3</v>
      </c>
      <c r="BB73" s="68">
        <f t="shared" si="31"/>
        <v>1.2605610914072894E-3</v>
      </c>
      <c r="BC73" s="68">
        <f t="shared" si="31"/>
        <v>2.5239500476877588E-3</v>
      </c>
      <c r="BD73" s="68">
        <f t="shared" si="31"/>
        <v>2.5778147175609767E-3</v>
      </c>
      <c r="BE73" s="68">
        <f t="shared" si="31"/>
        <v>2.6594405948721805E-3</v>
      </c>
      <c r="BF73" s="68">
        <f t="shared" si="31"/>
        <v>9.1182332920199691E-4</v>
      </c>
      <c r="BG73" s="69">
        <f t="shared" si="31"/>
        <v>8.1991529563128394E-4</v>
      </c>
      <c r="BH73" s="70">
        <f t="shared" si="31"/>
        <v>2.4563392934941275E-3</v>
      </c>
      <c r="BI73" s="68">
        <f t="shared" si="31"/>
        <v>2.9017161404290811E-3</v>
      </c>
      <c r="BJ73" s="68">
        <f t="shared" si="31"/>
        <v>2.466792866201422E-3</v>
      </c>
      <c r="BK73" s="68">
        <f t="shared" si="31"/>
        <v>2.5172348605097955E-3</v>
      </c>
      <c r="BL73" s="68">
        <f t="shared" si="31"/>
        <v>2.4416177352226767E-3</v>
      </c>
      <c r="BM73" s="68">
        <f t="shared" si="27"/>
        <v>4.5718848817869247E-3</v>
      </c>
      <c r="BN73" s="69">
        <f t="shared" si="27"/>
        <v>1.6041776430691663E-3</v>
      </c>
      <c r="BO73" s="70">
        <f t="shared" si="39"/>
        <v>1.908753582940903E-2</v>
      </c>
      <c r="BP73" s="68">
        <f t="shared" si="40"/>
        <v>1.8085427037570805E-2</v>
      </c>
      <c r="BQ73" s="68">
        <f t="shared" si="41"/>
        <v>3.1828815927067773E-2</v>
      </c>
      <c r="BR73" s="69">
        <f t="shared" si="42"/>
        <v>2.8393482669080494E-2</v>
      </c>
      <c r="BS73" s="70">
        <f t="shared" si="43"/>
        <v>1.040653788432681</v>
      </c>
      <c r="BT73" s="68">
        <f t="shared" si="44"/>
        <v>0.98289909590563351</v>
      </c>
      <c r="BU73" s="68">
        <f t="shared" si="45"/>
        <v>0.99004598680589839</v>
      </c>
      <c r="BV73" s="69">
        <f t="shared" si="46"/>
        <v>0.96407357272977046</v>
      </c>
      <c r="BW73" s="70">
        <f t="shared" si="47"/>
        <v>0.9689874102110092</v>
      </c>
      <c r="BX73" s="68">
        <f t="shared" si="48"/>
        <v>0.99965719791086205</v>
      </c>
      <c r="BY73" s="68">
        <f t="shared" si="49"/>
        <v>0.98347884004303687</v>
      </c>
      <c r="BZ73" s="69">
        <f t="shared" si="50"/>
        <v>0.93553000415517473</v>
      </c>
      <c r="CA73" s="71">
        <f t="shared" si="51"/>
        <v>11.451289754422641</v>
      </c>
      <c r="CB73" s="72">
        <f t="shared" si="52"/>
        <v>11.26662122745523</v>
      </c>
      <c r="CC73" s="72">
        <f t="shared" si="53"/>
        <v>11.509506365114039</v>
      </c>
      <c r="CD73" s="73">
        <f t="shared" si="54"/>
        <v>11.146059828222569</v>
      </c>
    </row>
    <row r="74" spans="1:82" x14ac:dyDescent="0.25">
      <c r="A74" s="1" t="s">
        <v>123</v>
      </c>
      <c r="B74" t="s">
        <v>124</v>
      </c>
      <c r="C74" s="63">
        <v>84106546.5</v>
      </c>
      <c r="D74" s="64">
        <v>-282952.79000000656</v>
      </c>
      <c r="E74" s="64">
        <v>83823593.709999993</v>
      </c>
      <c r="F74" s="64">
        <v>75209990.090000004</v>
      </c>
      <c r="G74" s="64">
        <v>66331967.25</v>
      </c>
      <c r="H74" s="64">
        <v>8878022.8400000036</v>
      </c>
      <c r="I74" s="65">
        <v>8613603.6199999899</v>
      </c>
      <c r="J74" s="63">
        <v>81596614</v>
      </c>
      <c r="K74" s="64">
        <v>3953467.2900000047</v>
      </c>
      <c r="L74" s="64">
        <v>85550081.290000007</v>
      </c>
      <c r="M74" s="64">
        <v>73735212.659999996</v>
      </c>
      <c r="N74" s="64">
        <v>67490752.150000006</v>
      </c>
      <c r="O74" s="64">
        <v>6244460.509999997</v>
      </c>
      <c r="P74" s="65">
        <v>11814868.630000005</v>
      </c>
      <c r="Q74" s="63">
        <v>83779697</v>
      </c>
      <c r="R74" s="64">
        <v>-193681</v>
      </c>
      <c r="S74" s="64">
        <v>83586016</v>
      </c>
      <c r="T74" s="64">
        <v>73536748.200000003</v>
      </c>
      <c r="U74" s="64">
        <v>64170332.479999997</v>
      </c>
      <c r="V74" s="64">
        <v>9366415.7200000063</v>
      </c>
      <c r="W74" s="65">
        <v>10049267.799999997</v>
      </c>
      <c r="X74" s="63">
        <v>82195523</v>
      </c>
      <c r="Y74" s="64">
        <v>-477534.28000000119</v>
      </c>
      <c r="Z74" s="64">
        <v>81717988.719999999</v>
      </c>
      <c r="AA74" s="64">
        <v>73008442.599999994</v>
      </c>
      <c r="AB74" s="64">
        <v>66798775.479999997</v>
      </c>
      <c r="AC74" s="64">
        <v>6209667.1199999973</v>
      </c>
      <c r="AD74" s="65">
        <v>8709546.1200000048</v>
      </c>
      <c r="AE74" s="64">
        <v>331678380.5</v>
      </c>
      <c r="AF74" s="64">
        <v>2999299.2199999969</v>
      </c>
      <c r="AG74" s="64">
        <v>334677679.72000003</v>
      </c>
      <c r="AH74" s="64">
        <v>295490393.54999995</v>
      </c>
      <c r="AI74" s="64">
        <v>264791827.35999998</v>
      </c>
      <c r="AJ74" s="64">
        <v>30698566.190000005</v>
      </c>
      <c r="AK74" s="66">
        <v>39187286.169999994</v>
      </c>
      <c r="AM74" s="67">
        <f t="shared" si="32"/>
        <v>8.3260156797695817E-3</v>
      </c>
      <c r="AN74" s="68">
        <f t="shared" si="33"/>
        <v>-3.2057121961447869E-4</v>
      </c>
      <c r="AO74" s="68">
        <f t="shared" si="34"/>
        <v>7.6312130346770151E-3</v>
      </c>
      <c r="AP74" s="68">
        <f t="shared" si="35"/>
        <v>7.3193301770797395E-3</v>
      </c>
      <c r="AQ74" s="68">
        <f t="shared" si="36"/>
        <v>6.6396690766003215E-3</v>
      </c>
      <c r="AR74" s="68">
        <f t="shared" si="37"/>
        <v>3.1120700962340236E-2</v>
      </c>
      <c r="AS74" s="69">
        <f t="shared" si="38"/>
        <v>1.215273827948243E-2</v>
      </c>
      <c r="AT74" s="70">
        <f t="shared" si="30"/>
        <v>8.1388968173029732E-3</v>
      </c>
      <c r="AU74" s="68">
        <f t="shared" si="30"/>
        <v>8.394653724980633E-3</v>
      </c>
      <c r="AV74" s="68">
        <f t="shared" si="30"/>
        <v>8.1503720034884729E-3</v>
      </c>
      <c r="AW74" s="68">
        <f t="shared" si="30"/>
        <v>7.3857463092706771E-3</v>
      </c>
      <c r="AX74" s="68">
        <f t="shared" si="30"/>
        <v>6.9459438623814401E-3</v>
      </c>
      <c r="AY74" s="68">
        <f t="shared" si="31"/>
        <v>2.3398232599357423E-2</v>
      </c>
      <c r="AZ74" s="69">
        <f t="shared" si="31"/>
        <v>2.3030232941678046E-2</v>
      </c>
      <c r="BA74" s="70">
        <f t="shared" si="31"/>
        <v>7.9919097426737282E-3</v>
      </c>
      <c r="BB74" s="68">
        <f t="shared" si="31"/>
        <v>-2.8066068829159127E-4</v>
      </c>
      <c r="BC74" s="68">
        <f t="shared" si="31"/>
        <v>7.4809694398545613E-3</v>
      </c>
      <c r="BD74" s="68">
        <f t="shared" si="31"/>
        <v>6.7896009842793705E-3</v>
      </c>
      <c r="BE74" s="68">
        <f t="shared" si="31"/>
        <v>6.215093902501391E-3</v>
      </c>
      <c r="BF74" s="68">
        <f t="shared" si="31"/>
        <v>1.8515341427402143E-2</v>
      </c>
      <c r="BG74" s="69">
        <f t="shared" si="31"/>
        <v>2.935274323051756E-2</v>
      </c>
      <c r="BH74" s="70">
        <f t="shared" si="31"/>
        <v>7.4544958580750409E-3</v>
      </c>
      <c r="BI74" s="68">
        <f t="shared" si="31"/>
        <v>-1.8018663393562712E-3</v>
      </c>
      <c r="BJ74" s="68">
        <f t="shared" si="31"/>
        <v>7.2372370223232323E-3</v>
      </c>
      <c r="BK74" s="68">
        <f t="shared" si="31"/>
        <v>6.8439855989352255E-3</v>
      </c>
      <c r="BL74" s="68">
        <f t="shared" si="31"/>
        <v>6.4923319456814546E-3</v>
      </c>
      <c r="BM74" s="68">
        <f t="shared" si="27"/>
        <v>1.6399032599156597E-2</v>
      </c>
      <c r="BN74" s="69">
        <f t="shared" si="27"/>
        <v>1.3962281679739209E-2</v>
      </c>
      <c r="BO74" s="70">
        <f t="shared" si="39"/>
        <v>-3.3642183845939574E-3</v>
      </c>
      <c r="BP74" s="68">
        <f t="shared" si="40"/>
        <v>4.8451364538239353E-2</v>
      </c>
      <c r="BQ74" s="68">
        <f t="shared" si="41"/>
        <v>-2.3117892154706646E-3</v>
      </c>
      <c r="BR74" s="69">
        <f t="shared" si="42"/>
        <v>-5.8097358903598821E-3</v>
      </c>
      <c r="BS74" s="70">
        <f t="shared" si="43"/>
        <v>0.89724129879470438</v>
      </c>
      <c r="BT74" s="68">
        <f t="shared" si="44"/>
        <v>0.86189529627739747</v>
      </c>
      <c r="BU74" s="68">
        <f t="shared" si="45"/>
        <v>0.87977333672656444</v>
      </c>
      <c r="BV74" s="69">
        <f t="shared" si="46"/>
        <v>0.89341947524133825</v>
      </c>
      <c r="BW74" s="70">
        <f t="shared" si="47"/>
        <v>0.88195686730743983</v>
      </c>
      <c r="BX74" s="68">
        <f t="shared" si="48"/>
        <v>0.91531236861289345</v>
      </c>
      <c r="BY74" s="68">
        <f t="shared" si="49"/>
        <v>0.87262945467039288</v>
      </c>
      <c r="BZ74" s="69">
        <f t="shared" si="50"/>
        <v>0.91494590353034055</v>
      </c>
      <c r="CA74" s="71">
        <f t="shared" si="51"/>
        <v>30.424113283215728</v>
      </c>
      <c r="CB74" s="72">
        <f t="shared" si="52"/>
        <v>30.126512872831629</v>
      </c>
      <c r="CC74" s="72">
        <f t="shared" si="53"/>
        <v>30.31441911352168</v>
      </c>
      <c r="CD74" s="73">
        <f t="shared" si="54"/>
        <v>30.304471841684499</v>
      </c>
    </row>
    <row r="75" spans="1:82" x14ac:dyDescent="0.25">
      <c r="A75" s="1" t="s">
        <v>125</v>
      </c>
      <c r="B75" t="s">
        <v>126</v>
      </c>
      <c r="C75" s="63">
        <v>28894265</v>
      </c>
      <c r="D75" s="64">
        <v>-2594555.6499999985</v>
      </c>
      <c r="E75" s="64">
        <v>26299709.350000001</v>
      </c>
      <c r="F75" s="64">
        <v>24625836.27</v>
      </c>
      <c r="G75" s="64">
        <v>24130830.25</v>
      </c>
      <c r="H75" s="64">
        <v>495006.01999999955</v>
      </c>
      <c r="I75" s="65">
        <v>1673873.0800000019</v>
      </c>
      <c r="J75" s="63">
        <v>27567086</v>
      </c>
      <c r="K75" s="64">
        <v>10014244.99</v>
      </c>
      <c r="L75" s="64">
        <v>37581330.989999995</v>
      </c>
      <c r="M75" s="64">
        <v>29782691.07</v>
      </c>
      <c r="N75" s="64">
        <v>29780086.350000001</v>
      </c>
      <c r="O75" s="64">
        <v>2604.7199999999998</v>
      </c>
      <c r="P75" s="65">
        <v>7798639.919999999</v>
      </c>
      <c r="Q75" s="63">
        <v>41865719.049999997</v>
      </c>
      <c r="R75" s="64">
        <v>-5662203.2099999934</v>
      </c>
      <c r="S75" s="64">
        <v>36203515.840000004</v>
      </c>
      <c r="T75" s="64">
        <v>25456534.420000002</v>
      </c>
      <c r="U75" s="64">
        <v>25323523.170000002</v>
      </c>
      <c r="V75" s="64">
        <v>133011.25</v>
      </c>
      <c r="W75" s="65">
        <v>10746981.420000002</v>
      </c>
      <c r="X75" s="63">
        <v>47946715</v>
      </c>
      <c r="Y75" s="64">
        <v>-14304631.450000003</v>
      </c>
      <c r="Z75" s="64">
        <v>33642083.549999997</v>
      </c>
      <c r="AA75" s="64">
        <v>28409010.93</v>
      </c>
      <c r="AB75" s="64">
        <v>27054983.949999999</v>
      </c>
      <c r="AC75" s="64">
        <v>1354026.9800000004</v>
      </c>
      <c r="AD75" s="65">
        <v>5233072.6199999973</v>
      </c>
      <c r="AE75" s="64">
        <v>146273785.05000001</v>
      </c>
      <c r="AF75" s="64">
        <v>-12547145.319999995</v>
      </c>
      <c r="AG75" s="64">
        <v>133726639.73</v>
      </c>
      <c r="AH75" s="64">
        <v>108274072.69</v>
      </c>
      <c r="AI75" s="64">
        <v>106289423.72000001</v>
      </c>
      <c r="AJ75" s="64">
        <v>1984648.97</v>
      </c>
      <c r="AK75" s="66">
        <v>25452567.039999999</v>
      </c>
      <c r="AM75" s="67">
        <f t="shared" si="32"/>
        <v>2.8603493242397894E-3</v>
      </c>
      <c r="AN75" s="68">
        <f t="shared" si="33"/>
        <v>-2.9395005049362363E-3</v>
      </c>
      <c r="AO75" s="68">
        <f t="shared" si="34"/>
        <v>2.394298262781282E-3</v>
      </c>
      <c r="AP75" s="68">
        <f t="shared" si="35"/>
        <v>2.3965516593094363E-3</v>
      </c>
      <c r="AQ75" s="68">
        <f t="shared" si="36"/>
        <v>2.4154375943616631E-3</v>
      </c>
      <c r="AR75" s="68">
        <f t="shared" si="37"/>
        <v>1.7351762436982185E-3</v>
      </c>
      <c r="AS75" s="69">
        <f t="shared" si="38"/>
        <v>2.3616296212050684E-3</v>
      </c>
      <c r="AT75" s="70">
        <f t="shared" si="30"/>
        <v>2.7496933697238632E-3</v>
      </c>
      <c r="AU75" s="68">
        <f t="shared" si="30"/>
        <v>2.1263896433596659E-2</v>
      </c>
      <c r="AV75" s="68">
        <f t="shared" si="30"/>
        <v>3.5803803261906836E-3</v>
      </c>
      <c r="AW75" s="68">
        <f t="shared" si="30"/>
        <v>2.9832069741860191E-3</v>
      </c>
      <c r="AX75" s="68">
        <f t="shared" si="30"/>
        <v>3.064876318821286E-3</v>
      </c>
      <c r="AY75" s="68">
        <f t="shared" si="31"/>
        <v>9.7599855613785096E-6</v>
      </c>
      <c r="AZ75" s="69">
        <f t="shared" si="31"/>
        <v>1.5201565045744343E-2</v>
      </c>
      <c r="BA75" s="70">
        <f t="shared" si="31"/>
        <v>3.9936531157392001E-3</v>
      </c>
      <c r="BB75" s="68">
        <f t="shared" si="31"/>
        <v>-8.205027081466202E-3</v>
      </c>
      <c r="BC75" s="68">
        <f t="shared" si="31"/>
        <v>3.2402237667881017E-3</v>
      </c>
      <c r="BD75" s="68">
        <f t="shared" si="31"/>
        <v>2.350385560757957E-3</v>
      </c>
      <c r="BE75" s="68">
        <f t="shared" si="31"/>
        <v>2.4526610407196027E-3</v>
      </c>
      <c r="BF75" s="68">
        <f t="shared" si="31"/>
        <v>2.629339526513715E-4</v>
      </c>
      <c r="BG75" s="69">
        <f t="shared" si="31"/>
        <v>3.1390683620194017E-2</v>
      </c>
      <c r="BH75" s="70">
        <f t="shared" si="31"/>
        <v>4.3483948435464595E-3</v>
      </c>
      <c r="BI75" s="68">
        <f t="shared" si="31"/>
        <v>-5.3975253685771066E-2</v>
      </c>
      <c r="BJ75" s="68">
        <f t="shared" si="31"/>
        <v>2.979463107081613E-3</v>
      </c>
      <c r="BK75" s="68">
        <f t="shared" si="31"/>
        <v>2.6631284651579931E-3</v>
      </c>
      <c r="BL75" s="68">
        <f t="shared" si="31"/>
        <v>2.6295382711180805E-3</v>
      </c>
      <c r="BM75" s="68">
        <f t="shared" si="27"/>
        <v>3.5758329965290595E-3</v>
      </c>
      <c r="BN75" s="69">
        <f t="shared" si="27"/>
        <v>8.3891437009774722E-3</v>
      </c>
      <c r="BO75" s="70">
        <f t="shared" si="39"/>
        <v>-8.9794831258036792E-2</v>
      </c>
      <c r="BP75" s="68">
        <f t="shared" si="40"/>
        <v>0.36326817386502153</v>
      </c>
      <c r="BQ75" s="68">
        <f t="shared" si="41"/>
        <v>-0.13524676844168507</v>
      </c>
      <c r="BR75" s="69">
        <f t="shared" si="42"/>
        <v>-0.29834434851271879</v>
      </c>
      <c r="BS75" s="70">
        <f t="shared" si="43"/>
        <v>0.93635393236769737</v>
      </c>
      <c r="BT75" s="68">
        <f t="shared" si="44"/>
        <v>0.79248632992601742</v>
      </c>
      <c r="BU75" s="68">
        <f t="shared" si="45"/>
        <v>0.70315089099368533</v>
      </c>
      <c r="BV75" s="69">
        <f t="shared" si="46"/>
        <v>0.84444861709523944</v>
      </c>
      <c r="BW75" s="70">
        <f t="shared" si="47"/>
        <v>0.97989891532727225</v>
      </c>
      <c r="BX75" s="68">
        <f t="shared" si="48"/>
        <v>0.99991254249006989</v>
      </c>
      <c r="BY75" s="68">
        <f t="shared" si="49"/>
        <v>0.99477496630902362</v>
      </c>
      <c r="BZ75" s="69">
        <f t="shared" si="50"/>
        <v>0.95233811612321417</v>
      </c>
      <c r="CA75" s="71">
        <f t="shared" si="51"/>
        <v>9.9616983259251821</v>
      </c>
      <c r="CB75" s="72">
        <f t="shared" si="52"/>
        <v>12.168522928729052</v>
      </c>
      <c r="CC75" s="72">
        <f t="shared" si="53"/>
        <v>10.494073677107068</v>
      </c>
      <c r="CD75" s="73">
        <f t="shared" si="54"/>
        <v>11.792061864613617</v>
      </c>
    </row>
    <row r="76" spans="1:82" s="51" customFormat="1" x14ac:dyDescent="0.25">
      <c r="A76" s="50" t="s">
        <v>127</v>
      </c>
      <c r="B76" s="51" t="s">
        <v>128</v>
      </c>
      <c r="C76" s="52">
        <v>483271678.39999998</v>
      </c>
      <c r="D76" s="53">
        <v>12991239.129999995</v>
      </c>
      <c r="E76" s="53">
        <v>496262917.52999997</v>
      </c>
      <c r="F76" s="53">
        <v>450567827</v>
      </c>
      <c r="G76" s="53">
        <v>435100736.89999998</v>
      </c>
      <c r="H76" s="53">
        <v>15467090.100000024</v>
      </c>
      <c r="I76" s="54">
        <v>45695090.529999971</v>
      </c>
      <c r="J76" s="52">
        <v>489808691</v>
      </c>
      <c r="K76" s="53">
        <v>24189052.659999978</v>
      </c>
      <c r="L76" s="53">
        <v>513997743.66000009</v>
      </c>
      <c r="M76" s="53">
        <v>463116006.08000004</v>
      </c>
      <c r="N76" s="53">
        <v>446888871.3900001</v>
      </c>
      <c r="O76" s="53">
        <v>16227134.68999999</v>
      </c>
      <c r="P76" s="54">
        <v>50881737.579999968</v>
      </c>
      <c r="Q76" s="52">
        <v>500242110</v>
      </c>
      <c r="R76" s="53">
        <v>19255107.469999973</v>
      </c>
      <c r="S76" s="53">
        <v>519497217.47000003</v>
      </c>
      <c r="T76" s="53">
        <v>464223805.36000001</v>
      </c>
      <c r="U76" s="53">
        <v>447446271.00999993</v>
      </c>
      <c r="V76" s="53">
        <v>16777534.350000001</v>
      </c>
      <c r="W76" s="54">
        <v>55273412.10999997</v>
      </c>
      <c r="X76" s="52">
        <v>497122879</v>
      </c>
      <c r="Y76" s="53">
        <v>19665865.870000016</v>
      </c>
      <c r="Z76" s="53">
        <v>516788744.86999983</v>
      </c>
      <c r="AA76" s="53">
        <v>469430424.31999999</v>
      </c>
      <c r="AB76" s="53">
        <v>453416145.47000015</v>
      </c>
      <c r="AC76" s="53">
        <v>16014278.849999994</v>
      </c>
      <c r="AD76" s="54">
        <v>47358320.550000027</v>
      </c>
      <c r="AE76" s="53">
        <v>1970445358.4000001</v>
      </c>
      <c r="AF76" s="53">
        <v>76101265.129999965</v>
      </c>
      <c r="AG76" s="53">
        <v>2046546623.53</v>
      </c>
      <c r="AH76" s="53">
        <v>1847338062.76</v>
      </c>
      <c r="AI76" s="53">
        <v>1782852024.77</v>
      </c>
      <c r="AJ76" s="53">
        <v>64486037.99000001</v>
      </c>
      <c r="AK76" s="55">
        <v>199208560.76999992</v>
      </c>
      <c r="AM76" s="56">
        <f t="shared" si="32"/>
        <v>4.7840836883570798E-2</v>
      </c>
      <c r="AN76" s="57">
        <f t="shared" si="33"/>
        <v>1.4718417769294098E-2</v>
      </c>
      <c r="AO76" s="57">
        <f t="shared" si="34"/>
        <v>4.517926131852288E-2</v>
      </c>
      <c r="AP76" s="57">
        <f t="shared" si="35"/>
        <v>4.3848625548759769E-2</v>
      </c>
      <c r="AQ76" s="57">
        <f t="shared" si="36"/>
        <v>4.3552528709314621E-2</v>
      </c>
      <c r="AR76" s="57">
        <f t="shared" si="37"/>
        <v>5.4217779615407441E-2</v>
      </c>
      <c r="AS76" s="58">
        <f t="shared" si="38"/>
        <v>6.4470168394903035E-2</v>
      </c>
      <c r="AT76" s="59">
        <f t="shared" si="30"/>
        <v>4.8856223326463465E-2</v>
      </c>
      <c r="AU76" s="57">
        <f t="shared" si="30"/>
        <v>5.1362185676771151E-2</v>
      </c>
      <c r="AV76" s="57">
        <f t="shared" si="30"/>
        <v>4.8968659720869209E-2</v>
      </c>
      <c r="AW76" s="57">
        <f t="shared" si="30"/>
        <v>4.6388383640277642E-2</v>
      </c>
      <c r="AX76" s="57">
        <f t="shared" si="30"/>
        <v>4.5992449550703959E-2</v>
      </c>
      <c r="AY76" s="57">
        <f t="shared" si="31"/>
        <v>6.0803694937246328E-2</v>
      </c>
      <c r="AZ76" s="58">
        <f t="shared" si="31"/>
        <v>9.9181658776068229E-2</v>
      </c>
      <c r="BA76" s="59">
        <f t="shared" si="31"/>
        <v>4.7719076766351433E-2</v>
      </c>
      <c r="BB76" s="57">
        <f t="shared" si="31"/>
        <v>2.7902332782558707E-2</v>
      </c>
      <c r="BC76" s="57">
        <f t="shared" si="31"/>
        <v>4.6495131529926598E-2</v>
      </c>
      <c r="BD76" s="57">
        <f t="shared" si="31"/>
        <v>4.286148739166265E-2</v>
      </c>
      <c r="BE76" s="57">
        <f t="shared" si="31"/>
        <v>4.3336546394207427E-2</v>
      </c>
      <c r="BF76" s="57">
        <f t="shared" si="31"/>
        <v>3.3165491057257634E-2</v>
      </c>
      <c r="BG76" s="58">
        <f t="shared" si="31"/>
        <v>0.16144721241675036</v>
      </c>
      <c r="BH76" s="59">
        <f t="shared" si="31"/>
        <v>4.5085185995590533E-2</v>
      </c>
      <c r="BI76" s="57">
        <f t="shared" si="31"/>
        <v>7.4204645047572862E-2</v>
      </c>
      <c r="BJ76" s="57">
        <f t="shared" si="31"/>
        <v>4.576865749729038E-2</v>
      </c>
      <c r="BK76" s="57">
        <f t="shared" si="31"/>
        <v>4.4005527981884833E-2</v>
      </c>
      <c r="BL76" s="57">
        <f t="shared" si="31"/>
        <v>4.4068594143675636E-2</v>
      </c>
      <c r="BM76" s="57">
        <f t="shared" si="27"/>
        <v>4.2291909668925064E-2</v>
      </c>
      <c r="BN76" s="58">
        <f t="shared" si="27"/>
        <v>7.5920168776657443E-2</v>
      </c>
      <c r="BO76" s="59">
        <f t="shared" si="39"/>
        <v>2.6881854887526129E-2</v>
      </c>
      <c r="BP76" s="57">
        <f t="shared" si="40"/>
        <v>4.9384694686848619E-2</v>
      </c>
      <c r="BQ76" s="57">
        <f t="shared" si="41"/>
        <v>3.8491576548803481E-2</v>
      </c>
      <c r="BR76" s="58">
        <f t="shared" si="42"/>
        <v>3.9559365904782699E-2</v>
      </c>
      <c r="BS76" s="59">
        <f t="shared" si="43"/>
        <v>0.90792160986471926</v>
      </c>
      <c r="BT76" s="57">
        <f t="shared" si="44"/>
        <v>0.90100785809352235</v>
      </c>
      <c r="BU76" s="57">
        <f t="shared" si="45"/>
        <v>0.893602101702899</v>
      </c>
      <c r="BV76" s="58">
        <f t="shared" si="46"/>
        <v>0.90836038706316447</v>
      </c>
      <c r="BW76" s="59">
        <f t="shared" si="47"/>
        <v>0.96567200502755823</v>
      </c>
      <c r="BX76" s="57">
        <f t="shared" si="48"/>
        <v>0.96496097203084619</v>
      </c>
      <c r="BY76" s="57">
        <f t="shared" si="49"/>
        <v>0.96385895303884883</v>
      </c>
      <c r="BZ76" s="58">
        <f t="shared" si="50"/>
        <v>0.96588572444319609</v>
      </c>
      <c r="CA76" s="60">
        <f t="shared" si="51"/>
        <v>182.26470438324114</v>
      </c>
      <c r="CB76" s="61">
        <f t="shared" si="52"/>
        <v>189.21855400509662</v>
      </c>
      <c r="CC76" s="61">
        <f t="shared" si="53"/>
        <v>191.36928600491137</v>
      </c>
      <c r="CD76" s="62">
        <f t="shared" si="54"/>
        <v>194.85200024572839</v>
      </c>
    </row>
    <row r="77" spans="1:82" x14ac:dyDescent="0.25">
      <c r="A77" s="1" t="s">
        <v>129</v>
      </c>
      <c r="B77" t="s">
        <v>130</v>
      </c>
      <c r="C77" s="63">
        <v>483271678.39999998</v>
      </c>
      <c r="D77" s="64">
        <v>12991239.129999995</v>
      </c>
      <c r="E77" s="64">
        <v>496262917.52999997</v>
      </c>
      <c r="F77" s="64">
        <v>450567827</v>
      </c>
      <c r="G77" s="64">
        <v>435100736.89999998</v>
      </c>
      <c r="H77" s="64">
        <v>15467090.100000024</v>
      </c>
      <c r="I77" s="65">
        <v>45695090.529999971</v>
      </c>
      <c r="J77" s="63">
        <v>489808691</v>
      </c>
      <c r="K77" s="64">
        <v>24189052.659999978</v>
      </c>
      <c r="L77" s="64">
        <v>513997743.66000009</v>
      </c>
      <c r="M77" s="64">
        <v>463116006.08000004</v>
      </c>
      <c r="N77" s="64">
        <v>446888871.3900001</v>
      </c>
      <c r="O77" s="64">
        <v>16227134.68999999</v>
      </c>
      <c r="P77" s="65">
        <v>50881737.579999968</v>
      </c>
      <c r="Q77" s="63">
        <v>500242110</v>
      </c>
      <c r="R77" s="64">
        <v>19255107.469999973</v>
      </c>
      <c r="S77" s="64">
        <v>519497217.47000003</v>
      </c>
      <c r="T77" s="64">
        <v>464223805.36000001</v>
      </c>
      <c r="U77" s="64">
        <v>447446271.00999993</v>
      </c>
      <c r="V77" s="64">
        <v>16777534.350000001</v>
      </c>
      <c r="W77" s="65">
        <v>55273412.10999997</v>
      </c>
      <c r="X77" s="63">
        <v>497122879</v>
      </c>
      <c r="Y77" s="64">
        <v>19665865.870000016</v>
      </c>
      <c r="Z77" s="64">
        <v>516788744.86999983</v>
      </c>
      <c r="AA77" s="64">
        <v>469430424.31999999</v>
      </c>
      <c r="AB77" s="64">
        <v>453416145.47000015</v>
      </c>
      <c r="AC77" s="64">
        <v>16014278.849999994</v>
      </c>
      <c r="AD77" s="65">
        <v>47358320.550000027</v>
      </c>
      <c r="AE77" s="64">
        <v>1970445358.4000001</v>
      </c>
      <c r="AF77" s="64">
        <v>76101265.129999965</v>
      </c>
      <c r="AG77" s="64">
        <v>2046546623.53</v>
      </c>
      <c r="AH77" s="64">
        <v>1847338062.76</v>
      </c>
      <c r="AI77" s="64">
        <v>1782852024.77</v>
      </c>
      <c r="AJ77" s="64">
        <v>64486037.99000001</v>
      </c>
      <c r="AK77" s="66">
        <v>199208560.76999992</v>
      </c>
      <c r="AM77" s="67">
        <f t="shared" si="32"/>
        <v>4.7840836883570798E-2</v>
      </c>
      <c r="AN77" s="68">
        <f t="shared" si="33"/>
        <v>1.4718417769294098E-2</v>
      </c>
      <c r="AO77" s="68">
        <f t="shared" si="34"/>
        <v>4.517926131852288E-2</v>
      </c>
      <c r="AP77" s="68">
        <f t="shared" si="35"/>
        <v>4.3848625548759769E-2</v>
      </c>
      <c r="AQ77" s="68">
        <f t="shared" si="36"/>
        <v>4.3552528709314621E-2</v>
      </c>
      <c r="AR77" s="68">
        <f t="shared" si="37"/>
        <v>5.4217779615407441E-2</v>
      </c>
      <c r="AS77" s="69">
        <f t="shared" si="38"/>
        <v>6.4470168394903035E-2</v>
      </c>
      <c r="AT77" s="70">
        <f t="shared" si="30"/>
        <v>4.8856223326463465E-2</v>
      </c>
      <c r="AU77" s="68">
        <f t="shared" si="30"/>
        <v>5.1362185676771151E-2</v>
      </c>
      <c r="AV77" s="68">
        <f t="shared" si="30"/>
        <v>4.8968659720869209E-2</v>
      </c>
      <c r="AW77" s="68">
        <f t="shared" si="30"/>
        <v>4.6388383640277642E-2</v>
      </c>
      <c r="AX77" s="68">
        <f t="shared" si="30"/>
        <v>4.5992449550703959E-2</v>
      </c>
      <c r="AY77" s="68">
        <f t="shared" si="31"/>
        <v>6.0803694937246328E-2</v>
      </c>
      <c r="AZ77" s="69">
        <f t="shared" si="31"/>
        <v>9.9181658776068229E-2</v>
      </c>
      <c r="BA77" s="70">
        <f t="shared" si="31"/>
        <v>4.7719076766351433E-2</v>
      </c>
      <c r="BB77" s="68">
        <f t="shared" si="31"/>
        <v>2.7902332782558707E-2</v>
      </c>
      <c r="BC77" s="68">
        <f t="shared" si="31"/>
        <v>4.6495131529926598E-2</v>
      </c>
      <c r="BD77" s="68">
        <f t="shared" si="31"/>
        <v>4.286148739166265E-2</v>
      </c>
      <c r="BE77" s="68">
        <f t="shared" si="31"/>
        <v>4.3336546394207427E-2</v>
      </c>
      <c r="BF77" s="68">
        <f t="shared" si="31"/>
        <v>3.3165491057257634E-2</v>
      </c>
      <c r="BG77" s="69">
        <f t="shared" si="31"/>
        <v>0.16144721241675036</v>
      </c>
      <c r="BH77" s="70">
        <f t="shared" si="31"/>
        <v>4.5085185995590533E-2</v>
      </c>
      <c r="BI77" s="68">
        <f t="shared" si="31"/>
        <v>7.4204645047572862E-2</v>
      </c>
      <c r="BJ77" s="68">
        <f t="shared" si="31"/>
        <v>4.576865749729038E-2</v>
      </c>
      <c r="BK77" s="68">
        <f t="shared" si="31"/>
        <v>4.4005527981884833E-2</v>
      </c>
      <c r="BL77" s="68">
        <f t="shared" si="31"/>
        <v>4.4068594143675636E-2</v>
      </c>
      <c r="BM77" s="68">
        <f t="shared" si="27"/>
        <v>4.2291909668925064E-2</v>
      </c>
      <c r="BN77" s="69">
        <f t="shared" si="27"/>
        <v>7.5920168776657443E-2</v>
      </c>
      <c r="BO77" s="70">
        <f t="shared" si="39"/>
        <v>2.6881854887526129E-2</v>
      </c>
      <c r="BP77" s="68">
        <f t="shared" si="40"/>
        <v>4.9384694686848619E-2</v>
      </c>
      <c r="BQ77" s="68">
        <f t="shared" si="41"/>
        <v>3.8491576548803481E-2</v>
      </c>
      <c r="BR77" s="69">
        <f t="shared" si="42"/>
        <v>3.9559365904782699E-2</v>
      </c>
      <c r="BS77" s="70">
        <f t="shared" si="43"/>
        <v>0.90792160986471926</v>
      </c>
      <c r="BT77" s="68">
        <f t="shared" si="44"/>
        <v>0.90100785809352235</v>
      </c>
      <c r="BU77" s="68">
        <f t="shared" si="45"/>
        <v>0.893602101702899</v>
      </c>
      <c r="BV77" s="69">
        <f t="shared" si="46"/>
        <v>0.90836038706316447</v>
      </c>
      <c r="BW77" s="70">
        <f t="shared" si="47"/>
        <v>0.96567200502755823</v>
      </c>
      <c r="BX77" s="68">
        <f t="shared" si="48"/>
        <v>0.96496097203084619</v>
      </c>
      <c r="BY77" s="68">
        <f t="shared" si="49"/>
        <v>0.96385895303884883</v>
      </c>
      <c r="BZ77" s="69">
        <f t="shared" si="50"/>
        <v>0.96588572444319609</v>
      </c>
      <c r="CA77" s="71">
        <f t="shared" si="51"/>
        <v>182.26470438324114</v>
      </c>
      <c r="CB77" s="72">
        <f t="shared" si="52"/>
        <v>189.21855400509662</v>
      </c>
      <c r="CC77" s="72">
        <f t="shared" si="53"/>
        <v>191.36928600491137</v>
      </c>
      <c r="CD77" s="73">
        <f t="shared" si="54"/>
        <v>194.85200024572839</v>
      </c>
    </row>
    <row r="78" spans="1:82" s="51" customFormat="1" x14ac:dyDescent="0.25">
      <c r="A78" s="50" t="s">
        <v>131</v>
      </c>
      <c r="B78" s="51" t="s">
        <v>132</v>
      </c>
      <c r="C78" s="52">
        <v>2480981</v>
      </c>
      <c r="D78" s="53">
        <v>1521937.35</v>
      </c>
      <c r="E78" s="53">
        <v>4002918.35</v>
      </c>
      <c r="F78" s="53">
        <v>3719902.27</v>
      </c>
      <c r="G78" s="53">
        <v>3360029.31</v>
      </c>
      <c r="H78" s="53">
        <v>359872.95999999996</v>
      </c>
      <c r="I78" s="54">
        <v>283016.08000000007</v>
      </c>
      <c r="J78" s="52">
        <v>3123680</v>
      </c>
      <c r="K78" s="53">
        <v>-542106.99999999988</v>
      </c>
      <c r="L78" s="53">
        <v>2581573</v>
      </c>
      <c r="M78" s="53">
        <v>2205535.64</v>
      </c>
      <c r="N78" s="53">
        <v>2093900.15</v>
      </c>
      <c r="O78" s="53">
        <v>111635.49000000011</v>
      </c>
      <c r="P78" s="54">
        <v>376037.3600000001</v>
      </c>
      <c r="Q78" s="52">
        <v>4009676</v>
      </c>
      <c r="R78" s="53">
        <v>-1035200</v>
      </c>
      <c r="S78" s="53">
        <v>2974476</v>
      </c>
      <c r="T78" s="53">
        <v>2683585.69</v>
      </c>
      <c r="U78" s="53">
        <v>2467475.2200000002</v>
      </c>
      <c r="V78" s="53">
        <v>216110.46999999974</v>
      </c>
      <c r="W78" s="54">
        <v>290890.31000000006</v>
      </c>
      <c r="X78" s="52">
        <v>4476481</v>
      </c>
      <c r="Y78" s="53">
        <v>136500</v>
      </c>
      <c r="Z78" s="53">
        <v>4612981</v>
      </c>
      <c r="AA78" s="53">
        <v>2582436.08</v>
      </c>
      <c r="AB78" s="53">
        <v>2257160.52</v>
      </c>
      <c r="AC78" s="53">
        <v>325275.56000000006</v>
      </c>
      <c r="AD78" s="54">
        <v>2030544.92</v>
      </c>
      <c r="AE78" s="53">
        <v>14090818</v>
      </c>
      <c r="AF78" s="53">
        <v>81130.35000000021</v>
      </c>
      <c r="AG78" s="53">
        <v>14171948.35</v>
      </c>
      <c r="AH78" s="53">
        <v>11191459.68</v>
      </c>
      <c r="AI78" s="53">
        <v>10178565.199999999</v>
      </c>
      <c r="AJ78" s="53">
        <v>1012894.4799999999</v>
      </c>
      <c r="AK78" s="55">
        <v>2980488.67</v>
      </c>
      <c r="AM78" s="56">
        <f t="shared" si="32"/>
        <v>2.456014135262398E-4</v>
      </c>
      <c r="AN78" s="57">
        <f t="shared" si="33"/>
        <v>1.7242781471294786E-3</v>
      </c>
      <c r="AO78" s="57">
        <f t="shared" si="34"/>
        <v>3.6442153500302146E-4</v>
      </c>
      <c r="AP78" s="57">
        <f t="shared" si="35"/>
        <v>3.6201564324123717E-4</v>
      </c>
      <c r="AQ78" s="57">
        <f t="shared" si="36"/>
        <v>3.3633078636119776E-4</v>
      </c>
      <c r="AR78" s="57">
        <f t="shared" si="37"/>
        <v>1.261485690500006E-3</v>
      </c>
      <c r="AS78" s="58">
        <f t="shared" si="38"/>
        <v>3.9930097794830578E-4</v>
      </c>
      <c r="AT78" s="59">
        <f t="shared" si="30"/>
        <v>3.1157309064654262E-4</v>
      </c>
      <c r="AU78" s="57">
        <f t="shared" si="30"/>
        <v>-1.1510909824393842E-3</v>
      </c>
      <c r="AV78" s="57">
        <f t="shared" si="30"/>
        <v>2.4594693525581976E-4</v>
      </c>
      <c r="AW78" s="57">
        <f t="shared" si="30"/>
        <v>2.2091923418201127E-4</v>
      </c>
      <c r="AX78" s="57">
        <f t="shared" si="30"/>
        <v>2.1549786351480267E-4</v>
      </c>
      <c r="AY78" s="57">
        <f t="shared" si="31"/>
        <v>4.1830245498073349E-4</v>
      </c>
      <c r="AZ78" s="58">
        <f t="shared" si="31"/>
        <v>7.32994015150014E-4</v>
      </c>
      <c r="BA78" s="59">
        <f t="shared" si="31"/>
        <v>3.8249086397823838E-4</v>
      </c>
      <c r="BB78" s="57">
        <f t="shared" si="31"/>
        <v>-1.5000952314344477E-3</v>
      </c>
      <c r="BC78" s="57">
        <f t="shared" si="31"/>
        <v>2.6621634958149982E-4</v>
      </c>
      <c r="BD78" s="57">
        <f t="shared" si="31"/>
        <v>2.4777375241922969E-4</v>
      </c>
      <c r="BE78" s="57">
        <f t="shared" si="31"/>
        <v>2.3898255785373922E-4</v>
      </c>
      <c r="BF78" s="57">
        <f t="shared" si="31"/>
        <v>4.2720281244214731E-4</v>
      </c>
      <c r="BG78" s="58">
        <f t="shared" si="31"/>
        <v>8.4965678570887119E-4</v>
      </c>
      <c r="BH78" s="59">
        <f t="shared" si="31"/>
        <v>4.0598207609496712E-4</v>
      </c>
      <c r="BI78" s="57">
        <f t="shared" si="31"/>
        <v>5.1505151697618526E-4</v>
      </c>
      <c r="BJ78" s="57">
        <f t="shared" si="31"/>
        <v>4.0854207744717543E-4</v>
      </c>
      <c r="BK78" s="57">
        <f t="shared" si="31"/>
        <v>2.4208371952986622E-4</v>
      </c>
      <c r="BL78" s="57">
        <f t="shared" si="31"/>
        <v>2.1937880215954769E-4</v>
      </c>
      <c r="BM78" s="57">
        <f t="shared" si="27"/>
        <v>8.5901617736780088E-4</v>
      </c>
      <c r="BN78" s="58">
        <f t="shared" si="27"/>
        <v>3.2551684950952991E-3</v>
      </c>
      <c r="BO78" s="59">
        <f t="shared" si="39"/>
        <v>0.61344175952979896</v>
      </c>
      <c r="BP78" s="57">
        <f t="shared" si="40"/>
        <v>-0.17354754648363466</v>
      </c>
      <c r="BQ78" s="57">
        <f t="shared" si="41"/>
        <v>-0.25817547352953207</v>
      </c>
      <c r="BR78" s="58">
        <f t="shared" si="42"/>
        <v>3.0492701744964403E-2</v>
      </c>
      <c r="BS78" s="59">
        <f t="shared" si="43"/>
        <v>0.92929756361380689</v>
      </c>
      <c r="BT78" s="57">
        <f t="shared" si="44"/>
        <v>0.85433789398943982</v>
      </c>
      <c r="BU78" s="57">
        <f t="shared" si="45"/>
        <v>0.9022045193842545</v>
      </c>
      <c r="BV78" s="58">
        <f t="shared" si="46"/>
        <v>0.55981936192670212</v>
      </c>
      <c r="BW78" s="59">
        <f t="shared" si="47"/>
        <v>0.90325741541591631</v>
      </c>
      <c r="BX78" s="57">
        <f t="shared" si="48"/>
        <v>0.94938395554560151</v>
      </c>
      <c r="BY78" s="57">
        <f t="shared" si="49"/>
        <v>0.91946951021340417</v>
      </c>
      <c r="BZ78" s="58">
        <f t="shared" si="50"/>
        <v>0.87404313217309137</v>
      </c>
      <c r="CA78" s="60">
        <f t="shared" si="51"/>
        <v>1.5047831801272789</v>
      </c>
      <c r="CB78" s="61">
        <f t="shared" si="52"/>
        <v>0.90113116180099118</v>
      </c>
      <c r="CC78" s="61">
        <f t="shared" si="53"/>
        <v>1.1062678636870873</v>
      </c>
      <c r="CD78" s="62">
        <f t="shared" si="54"/>
        <v>1.0719220775339495</v>
      </c>
    </row>
    <row r="79" spans="1:82" x14ac:dyDescent="0.25">
      <c r="A79" s="1" t="s">
        <v>133</v>
      </c>
      <c r="B79" t="s">
        <v>132</v>
      </c>
      <c r="C79" s="63">
        <v>2480981</v>
      </c>
      <c r="D79" s="64">
        <v>1521937.35</v>
      </c>
      <c r="E79" s="64">
        <v>4002918.35</v>
      </c>
      <c r="F79" s="64">
        <v>3719902.27</v>
      </c>
      <c r="G79" s="64">
        <v>3360029.31</v>
      </c>
      <c r="H79" s="64">
        <v>359872.95999999996</v>
      </c>
      <c r="I79" s="65">
        <v>283016.08000000007</v>
      </c>
      <c r="J79" s="63">
        <v>3123680</v>
      </c>
      <c r="K79" s="64">
        <v>-542106.99999999988</v>
      </c>
      <c r="L79" s="64">
        <v>2581573</v>
      </c>
      <c r="M79" s="64">
        <v>2205535.64</v>
      </c>
      <c r="N79" s="64">
        <v>2093900.15</v>
      </c>
      <c r="O79" s="64">
        <v>111635.49000000011</v>
      </c>
      <c r="P79" s="65">
        <v>376037.3600000001</v>
      </c>
      <c r="Q79" s="63">
        <v>4009676</v>
      </c>
      <c r="R79" s="64">
        <v>-1035200</v>
      </c>
      <c r="S79" s="64">
        <v>2974476</v>
      </c>
      <c r="T79" s="64">
        <v>2683585.69</v>
      </c>
      <c r="U79" s="64">
        <v>2467475.2200000002</v>
      </c>
      <c r="V79" s="64">
        <v>216110.46999999974</v>
      </c>
      <c r="W79" s="65">
        <v>290890.31000000006</v>
      </c>
      <c r="X79" s="63">
        <v>4476481</v>
      </c>
      <c r="Y79" s="64">
        <v>136500</v>
      </c>
      <c r="Z79" s="64">
        <v>4612981</v>
      </c>
      <c r="AA79" s="64">
        <v>2582436.08</v>
      </c>
      <c r="AB79" s="64">
        <v>2257160.52</v>
      </c>
      <c r="AC79" s="64">
        <v>325275.56000000006</v>
      </c>
      <c r="AD79" s="65">
        <v>2030544.92</v>
      </c>
      <c r="AE79" s="64">
        <v>14090818</v>
      </c>
      <c r="AF79" s="64">
        <v>81130.35000000021</v>
      </c>
      <c r="AG79" s="64">
        <v>14171948.35</v>
      </c>
      <c r="AH79" s="64">
        <v>11191459.68</v>
      </c>
      <c r="AI79" s="64">
        <v>10178565.199999999</v>
      </c>
      <c r="AJ79" s="64">
        <v>1012894.4799999999</v>
      </c>
      <c r="AK79" s="66">
        <v>2980488.67</v>
      </c>
      <c r="AM79" s="67">
        <f t="shared" si="32"/>
        <v>2.456014135262398E-4</v>
      </c>
      <c r="AN79" s="68">
        <f t="shared" si="33"/>
        <v>1.7242781471294786E-3</v>
      </c>
      <c r="AO79" s="68">
        <f t="shared" si="34"/>
        <v>3.6442153500302146E-4</v>
      </c>
      <c r="AP79" s="68">
        <f t="shared" si="35"/>
        <v>3.6201564324123717E-4</v>
      </c>
      <c r="AQ79" s="68">
        <f t="shared" si="36"/>
        <v>3.3633078636119776E-4</v>
      </c>
      <c r="AR79" s="68">
        <f t="shared" si="37"/>
        <v>1.261485690500006E-3</v>
      </c>
      <c r="AS79" s="69">
        <f t="shared" si="38"/>
        <v>3.9930097794830578E-4</v>
      </c>
      <c r="AT79" s="70">
        <f t="shared" si="30"/>
        <v>3.1157309064654262E-4</v>
      </c>
      <c r="AU79" s="68">
        <f t="shared" si="30"/>
        <v>-1.1510909824393842E-3</v>
      </c>
      <c r="AV79" s="68">
        <f t="shared" si="30"/>
        <v>2.4594693525581976E-4</v>
      </c>
      <c r="AW79" s="68">
        <f t="shared" si="30"/>
        <v>2.2091923418201127E-4</v>
      </c>
      <c r="AX79" s="68">
        <f t="shared" si="30"/>
        <v>2.1549786351480267E-4</v>
      </c>
      <c r="AY79" s="68">
        <f t="shared" si="31"/>
        <v>4.1830245498073349E-4</v>
      </c>
      <c r="AZ79" s="69">
        <f t="shared" si="31"/>
        <v>7.32994015150014E-4</v>
      </c>
      <c r="BA79" s="70">
        <f t="shared" si="31"/>
        <v>3.8249086397823838E-4</v>
      </c>
      <c r="BB79" s="68">
        <f t="shared" si="31"/>
        <v>-1.5000952314344477E-3</v>
      </c>
      <c r="BC79" s="68">
        <f t="shared" si="31"/>
        <v>2.6621634958149982E-4</v>
      </c>
      <c r="BD79" s="68">
        <f t="shared" si="31"/>
        <v>2.4777375241922969E-4</v>
      </c>
      <c r="BE79" s="68">
        <f t="shared" si="31"/>
        <v>2.3898255785373922E-4</v>
      </c>
      <c r="BF79" s="68">
        <f t="shared" si="31"/>
        <v>4.2720281244214731E-4</v>
      </c>
      <c r="BG79" s="69">
        <f t="shared" si="31"/>
        <v>8.4965678570887119E-4</v>
      </c>
      <c r="BH79" s="70">
        <f t="shared" si="31"/>
        <v>4.0598207609496712E-4</v>
      </c>
      <c r="BI79" s="68">
        <f t="shared" si="31"/>
        <v>5.1505151697618526E-4</v>
      </c>
      <c r="BJ79" s="68">
        <f t="shared" si="31"/>
        <v>4.0854207744717543E-4</v>
      </c>
      <c r="BK79" s="68">
        <f t="shared" si="31"/>
        <v>2.4208371952986622E-4</v>
      </c>
      <c r="BL79" s="68">
        <f t="shared" si="31"/>
        <v>2.1937880215954769E-4</v>
      </c>
      <c r="BM79" s="68">
        <f t="shared" si="27"/>
        <v>8.5901617736780088E-4</v>
      </c>
      <c r="BN79" s="69">
        <f t="shared" si="27"/>
        <v>3.2551684950952991E-3</v>
      </c>
      <c r="BO79" s="70">
        <f t="shared" si="39"/>
        <v>0.61344175952979896</v>
      </c>
      <c r="BP79" s="68">
        <f t="shared" si="40"/>
        <v>-0.17354754648363466</v>
      </c>
      <c r="BQ79" s="68">
        <f t="shared" si="41"/>
        <v>-0.25817547352953207</v>
      </c>
      <c r="BR79" s="69">
        <f t="shared" si="42"/>
        <v>3.0492701744964403E-2</v>
      </c>
      <c r="BS79" s="70">
        <f t="shared" si="43"/>
        <v>0.92929756361380689</v>
      </c>
      <c r="BT79" s="68">
        <f t="shared" si="44"/>
        <v>0.85433789398943982</v>
      </c>
      <c r="BU79" s="68">
        <f t="shared" si="45"/>
        <v>0.9022045193842545</v>
      </c>
      <c r="BV79" s="69">
        <f t="shared" si="46"/>
        <v>0.55981936192670212</v>
      </c>
      <c r="BW79" s="70">
        <f t="shared" si="47"/>
        <v>0.90325741541591631</v>
      </c>
      <c r="BX79" s="68">
        <f t="shared" si="48"/>
        <v>0.94938395554560151</v>
      </c>
      <c r="BY79" s="68">
        <f t="shared" si="49"/>
        <v>0.91946951021340417</v>
      </c>
      <c r="BZ79" s="69">
        <f t="shared" si="50"/>
        <v>0.87404313217309137</v>
      </c>
      <c r="CA79" s="71">
        <f t="shared" si="51"/>
        <v>1.5047831801272789</v>
      </c>
      <c r="CB79" s="72">
        <f t="shared" si="52"/>
        <v>0.90113116180099118</v>
      </c>
      <c r="CC79" s="72">
        <f t="shared" si="53"/>
        <v>1.1062678636870873</v>
      </c>
      <c r="CD79" s="73">
        <f t="shared" si="54"/>
        <v>1.0719220775339495</v>
      </c>
    </row>
    <row r="80" spans="1:82" s="38" customFormat="1" x14ac:dyDescent="0.25">
      <c r="A80" s="37">
        <v>33</v>
      </c>
      <c r="B80" s="38" t="s">
        <v>134</v>
      </c>
      <c r="C80" s="39">
        <v>87508305.270000011</v>
      </c>
      <c r="D80" s="40">
        <v>1204660.8200000003</v>
      </c>
      <c r="E80" s="40">
        <v>88712966.090000004</v>
      </c>
      <c r="F80" s="40">
        <v>86298797.459999993</v>
      </c>
      <c r="G80" s="40">
        <v>80570393.390000001</v>
      </c>
      <c r="H80" s="40">
        <v>5728404.0700000003</v>
      </c>
      <c r="I80" s="41">
        <v>2414168.6300000008</v>
      </c>
      <c r="J80" s="39">
        <v>92242325</v>
      </c>
      <c r="K80" s="40">
        <v>-320168.84000000003</v>
      </c>
      <c r="L80" s="40">
        <v>91922156.159999996</v>
      </c>
      <c r="M80" s="40">
        <v>86059297.590000004</v>
      </c>
      <c r="N80" s="40">
        <v>80065897.61999999</v>
      </c>
      <c r="O80" s="40">
        <v>5993399.9699999988</v>
      </c>
      <c r="P80" s="41">
        <v>5862858.5700000012</v>
      </c>
      <c r="Q80" s="39">
        <v>95918671</v>
      </c>
      <c r="R80" s="40">
        <v>161902.06000000052</v>
      </c>
      <c r="S80" s="40">
        <v>96080573.060000002</v>
      </c>
      <c r="T80" s="40">
        <v>93669235.330000013</v>
      </c>
      <c r="U80" s="40">
        <v>86816952.379999995</v>
      </c>
      <c r="V80" s="40">
        <v>6852282.950000003</v>
      </c>
      <c r="W80" s="41">
        <v>2411337.7299999995</v>
      </c>
      <c r="X80" s="39">
        <v>99253020</v>
      </c>
      <c r="Y80" s="40">
        <v>277520.75999999681</v>
      </c>
      <c r="Z80" s="40">
        <v>99530540.75999999</v>
      </c>
      <c r="AA80" s="40">
        <v>90392902.769999996</v>
      </c>
      <c r="AB80" s="40">
        <v>82929985.930000007</v>
      </c>
      <c r="AC80" s="40">
        <v>7462916.8399999943</v>
      </c>
      <c r="AD80" s="41">
        <v>9137637.9899999984</v>
      </c>
      <c r="AE80" s="40">
        <v>374922321.26999998</v>
      </c>
      <c r="AF80" s="40">
        <v>1323914.7999999977</v>
      </c>
      <c r="AG80" s="40">
        <v>376246236.06999999</v>
      </c>
      <c r="AH80" s="40">
        <v>356420233.14999998</v>
      </c>
      <c r="AI80" s="40">
        <v>330383229.31999999</v>
      </c>
      <c r="AJ80" s="40">
        <v>26037003.829999998</v>
      </c>
      <c r="AK80" s="42">
        <v>19826002.920000002</v>
      </c>
      <c r="AM80" s="43">
        <f t="shared" si="32"/>
        <v>8.6627682636818658E-3</v>
      </c>
      <c r="AN80" s="44">
        <f t="shared" si="33"/>
        <v>1.3648198637276881E-3</v>
      </c>
      <c r="AO80" s="44">
        <f t="shared" si="34"/>
        <v>8.0763364251955801E-3</v>
      </c>
      <c r="AP80" s="44">
        <f t="shared" si="35"/>
        <v>8.3984772732825421E-3</v>
      </c>
      <c r="AQ80" s="44">
        <f t="shared" si="36"/>
        <v>8.0649010071551282E-3</v>
      </c>
      <c r="AR80" s="44">
        <f t="shared" si="37"/>
        <v>2.0080140957817436E-2</v>
      </c>
      <c r="AS80" s="45">
        <f t="shared" si="38"/>
        <v>3.4060958475967927E-3</v>
      </c>
      <c r="AT80" s="46">
        <f t="shared" si="30"/>
        <v>9.2007588128978791E-3</v>
      </c>
      <c r="AU80" s="44">
        <f t="shared" si="30"/>
        <v>-6.7983528082477831E-4</v>
      </c>
      <c r="AV80" s="44">
        <f t="shared" si="30"/>
        <v>8.7574407501391106E-3</v>
      </c>
      <c r="AW80" s="44">
        <f t="shared" si="30"/>
        <v>8.6201980929333823E-3</v>
      </c>
      <c r="AX80" s="44">
        <f t="shared" si="30"/>
        <v>8.2401397590543771E-3</v>
      </c>
      <c r="AY80" s="44">
        <f t="shared" si="31"/>
        <v>2.2457499144156144E-2</v>
      </c>
      <c r="AZ80" s="45">
        <f t="shared" si="31"/>
        <v>1.1428226821614132E-2</v>
      </c>
      <c r="BA80" s="46">
        <f t="shared" si="31"/>
        <v>9.1498702993544605E-3</v>
      </c>
      <c r="BB80" s="44">
        <f t="shared" si="31"/>
        <v>2.3461022813506049E-4</v>
      </c>
      <c r="BC80" s="44">
        <f t="shared" si="31"/>
        <v>8.5992354370086673E-3</v>
      </c>
      <c r="BD80" s="44">
        <f t="shared" si="31"/>
        <v>8.6484206598798734E-3</v>
      </c>
      <c r="BE80" s="44">
        <f t="shared" si="31"/>
        <v>8.4084886351315294E-3</v>
      </c>
      <c r="BF80" s="44">
        <f t="shared" si="31"/>
        <v>1.3545454544101351E-2</v>
      </c>
      <c r="BG80" s="45">
        <f t="shared" si="31"/>
        <v>7.0432372426923575E-3</v>
      </c>
      <c r="BH80" s="46">
        <f t="shared" si="31"/>
        <v>9.0014784198336351E-3</v>
      </c>
      <c r="BI80" s="44">
        <f t="shared" si="31"/>
        <v>1.0471610874020674E-3</v>
      </c>
      <c r="BJ80" s="44">
        <f t="shared" si="31"/>
        <v>8.8147802671485458E-3</v>
      </c>
      <c r="BK80" s="44">
        <f t="shared" si="31"/>
        <v>8.4736463725611933E-3</v>
      </c>
      <c r="BL80" s="44">
        <f t="shared" si="31"/>
        <v>8.0601626757283284E-3</v>
      </c>
      <c r="BM80" s="44">
        <f t="shared" si="27"/>
        <v>1.9708724184228848E-2</v>
      </c>
      <c r="BN80" s="45">
        <f t="shared" si="27"/>
        <v>1.4648556164240843E-2</v>
      </c>
      <c r="BO80" s="46">
        <f t="shared" si="39"/>
        <v>1.3766245572727227E-2</v>
      </c>
      <c r="BP80" s="44">
        <f t="shared" si="40"/>
        <v>-3.4709537080727317E-3</v>
      </c>
      <c r="BQ80" s="44">
        <f t="shared" si="41"/>
        <v>1.6879097501257135E-3</v>
      </c>
      <c r="BR80" s="45">
        <f t="shared" si="42"/>
        <v>2.7960938619298113E-3</v>
      </c>
      <c r="BS80" s="46">
        <f t="shared" si="43"/>
        <v>0.9727867443012691</v>
      </c>
      <c r="BT80" s="44">
        <f t="shared" si="44"/>
        <v>0.93621930974078671</v>
      </c>
      <c r="BU80" s="44">
        <f t="shared" si="45"/>
        <v>0.97490296265724641</v>
      </c>
      <c r="BV80" s="45">
        <f t="shared" si="46"/>
        <v>0.90819262188041594</v>
      </c>
      <c r="BW80" s="46">
        <f t="shared" si="47"/>
        <v>0.93362127586244592</v>
      </c>
      <c r="BX80" s="44">
        <f t="shared" si="48"/>
        <v>0.93035732177883312</v>
      </c>
      <c r="BY80" s="44">
        <f t="shared" si="49"/>
        <v>0.92684596040675271</v>
      </c>
      <c r="BZ80" s="45">
        <f t="shared" si="50"/>
        <v>0.9174391283905442</v>
      </c>
      <c r="CA80" s="47">
        <f t="shared" si="51"/>
        <v>34.909782423670698</v>
      </c>
      <c r="CB80" s="48">
        <f t="shared" si="52"/>
        <v>35.161850670005016</v>
      </c>
      <c r="CC80" s="48">
        <f t="shared" si="53"/>
        <v>38.613734321158255</v>
      </c>
      <c r="CD80" s="49">
        <f t="shared" si="54"/>
        <v>37.520443925776739</v>
      </c>
    </row>
    <row r="81" spans="1:82" s="51" customFormat="1" x14ac:dyDescent="0.25">
      <c r="A81" s="50" t="s">
        <v>135</v>
      </c>
      <c r="B81" s="51" t="s">
        <v>136</v>
      </c>
      <c r="C81" s="52">
        <v>16471584</v>
      </c>
      <c r="D81" s="53">
        <v>-7402</v>
      </c>
      <c r="E81" s="53">
        <v>16464182</v>
      </c>
      <c r="F81" s="53">
        <v>16139976.6</v>
      </c>
      <c r="G81" s="53">
        <v>15706762.27</v>
      </c>
      <c r="H81" s="53">
        <v>433214.33000000007</v>
      </c>
      <c r="I81" s="54">
        <v>324205.40000000037</v>
      </c>
      <c r="J81" s="52">
        <v>16744318</v>
      </c>
      <c r="K81" s="53">
        <v>-796200</v>
      </c>
      <c r="L81" s="53">
        <v>15948118</v>
      </c>
      <c r="M81" s="53">
        <v>15630086.66</v>
      </c>
      <c r="N81" s="53">
        <v>15536229.059999999</v>
      </c>
      <c r="O81" s="53">
        <v>93857.599999999977</v>
      </c>
      <c r="P81" s="54">
        <v>318031.34000000032</v>
      </c>
      <c r="Q81" s="52">
        <v>16473914</v>
      </c>
      <c r="R81" s="53">
        <v>-184000</v>
      </c>
      <c r="S81" s="53">
        <v>16289914</v>
      </c>
      <c r="T81" s="53">
        <v>15941846.52</v>
      </c>
      <c r="U81" s="53">
        <v>15596771.85</v>
      </c>
      <c r="V81" s="53">
        <v>345074.66999999993</v>
      </c>
      <c r="W81" s="54">
        <v>348067.48000000045</v>
      </c>
      <c r="X81" s="52">
        <v>16324353</v>
      </c>
      <c r="Y81" s="53">
        <v>-506.40000000037253</v>
      </c>
      <c r="Z81" s="53">
        <v>16323846.6</v>
      </c>
      <c r="AA81" s="53">
        <v>15705175.1</v>
      </c>
      <c r="AB81" s="53">
        <v>15490695.4</v>
      </c>
      <c r="AC81" s="53">
        <v>214479.69999999925</v>
      </c>
      <c r="AD81" s="54">
        <v>618671.5</v>
      </c>
      <c r="AE81" s="53">
        <v>66014169</v>
      </c>
      <c r="AF81" s="53">
        <v>-988108.40000000037</v>
      </c>
      <c r="AG81" s="53">
        <v>65026060.600000001</v>
      </c>
      <c r="AH81" s="53">
        <v>63417084.880000003</v>
      </c>
      <c r="AI81" s="53">
        <v>62330458.579999998</v>
      </c>
      <c r="AJ81" s="53">
        <v>1086626.2999999993</v>
      </c>
      <c r="AK81" s="55">
        <v>1608975.7200000011</v>
      </c>
      <c r="AM81" s="56">
        <f t="shared" si="32"/>
        <v>1.6305825451368612E-3</v>
      </c>
      <c r="AN81" s="57">
        <f t="shared" si="33"/>
        <v>-8.3860921377955543E-6</v>
      </c>
      <c r="AO81" s="57">
        <f t="shared" si="34"/>
        <v>1.4988820536419674E-3</v>
      </c>
      <c r="AP81" s="57">
        <f t="shared" si="35"/>
        <v>1.5707197626854631E-3</v>
      </c>
      <c r="AQ81" s="57">
        <f t="shared" si="36"/>
        <v>1.5722088166717485E-3</v>
      </c>
      <c r="AR81" s="57">
        <f t="shared" si="37"/>
        <v>1.5185738828906389E-3</v>
      </c>
      <c r="AS81" s="58">
        <f t="shared" si="38"/>
        <v>4.5741405674236521E-4</v>
      </c>
      <c r="AT81" s="59">
        <f t="shared" si="30"/>
        <v>1.6701707313260435E-3</v>
      </c>
      <c r="AU81" s="57">
        <f t="shared" si="30"/>
        <v>-1.6906231430662911E-3</v>
      </c>
      <c r="AV81" s="57">
        <f t="shared" si="30"/>
        <v>1.519380139627341E-3</v>
      </c>
      <c r="AW81" s="57">
        <f t="shared" si="30"/>
        <v>1.5656000803168477E-3</v>
      </c>
      <c r="AX81" s="57">
        <f t="shared" si="30"/>
        <v>1.5989416541694172E-3</v>
      </c>
      <c r="AY81" s="57">
        <f t="shared" si="31"/>
        <v>3.5168802052644411E-4</v>
      </c>
      <c r="AZ81" s="58">
        <f t="shared" si="31"/>
        <v>6.1992528840788439E-4</v>
      </c>
      <c r="BA81" s="59">
        <f t="shared" si="31"/>
        <v>1.5714789920590084E-3</v>
      </c>
      <c r="BB81" s="57">
        <f t="shared" si="31"/>
        <v>-2.6663207359344898E-4</v>
      </c>
      <c r="BC81" s="57">
        <f t="shared" si="31"/>
        <v>1.4579513971793915E-3</v>
      </c>
      <c r="BD81" s="57">
        <f t="shared" si="31"/>
        <v>1.4719005051602575E-3</v>
      </c>
      <c r="BE81" s="57">
        <f t="shared" si="31"/>
        <v>1.5105952841034797E-3</v>
      </c>
      <c r="BF81" s="57">
        <f t="shared" si="31"/>
        <v>6.8213663838936651E-4</v>
      </c>
      <c r="BG81" s="58">
        <f t="shared" si="31"/>
        <v>1.0166646536510174E-3</v>
      </c>
      <c r="BH81" s="59">
        <f t="shared" si="31"/>
        <v>1.4804920923035536E-3</v>
      </c>
      <c r="BI81" s="57">
        <f t="shared" si="31"/>
        <v>-1.9107845289152536E-6</v>
      </c>
      <c r="BJ81" s="57">
        <f t="shared" si="31"/>
        <v>1.4456981725901345E-3</v>
      </c>
      <c r="BK81" s="57">
        <f t="shared" si="31"/>
        <v>1.4722405845862558E-3</v>
      </c>
      <c r="BL81" s="57">
        <f t="shared" si="31"/>
        <v>1.5055775481446112E-3</v>
      </c>
      <c r="BM81" s="57">
        <f t="shared" si="27"/>
        <v>5.664167698827174E-4</v>
      </c>
      <c r="BN81" s="58">
        <f t="shared" si="27"/>
        <v>9.917928708582087E-4</v>
      </c>
      <c r="BO81" s="59">
        <f t="shared" si="39"/>
        <v>-4.4937997462781966E-4</v>
      </c>
      <c r="BP81" s="57">
        <f t="shared" si="40"/>
        <v>-4.7550458609302571E-2</v>
      </c>
      <c r="BQ81" s="57">
        <f t="shared" si="41"/>
        <v>-1.1169173276004718E-2</v>
      </c>
      <c r="BR81" s="58">
        <f t="shared" si="42"/>
        <v>-3.1021137560574226E-5</v>
      </c>
      <c r="BS81" s="59">
        <f t="shared" si="43"/>
        <v>0.98030844168267817</v>
      </c>
      <c r="BT81" s="57">
        <f t="shared" si="44"/>
        <v>0.98005837804811824</v>
      </c>
      <c r="BU81" s="57">
        <f t="shared" si="45"/>
        <v>0.97863294551462943</v>
      </c>
      <c r="BV81" s="58">
        <f t="shared" si="46"/>
        <v>0.9621001400490985</v>
      </c>
      <c r="BW81" s="59">
        <f t="shared" si="47"/>
        <v>0.97315892453028707</v>
      </c>
      <c r="BX81" s="57">
        <f t="shared" si="48"/>
        <v>0.99399506848287678</v>
      </c>
      <c r="BY81" s="57">
        <f t="shared" si="49"/>
        <v>0.97835415931478931</v>
      </c>
      <c r="BZ81" s="58">
        <f t="shared" si="50"/>
        <v>0.98634337416588247</v>
      </c>
      <c r="CA81" s="60">
        <f t="shared" si="51"/>
        <v>6.5289794065820619</v>
      </c>
      <c r="CB81" s="61">
        <f t="shared" si="52"/>
        <v>6.3860941059088816</v>
      </c>
      <c r="CC81" s="61">
        <f t="shared" si="53"/>
        <v>6.5717866057438341</v>
      </c>
      <c r="CD81" s="62">
        <f t="shared" si="54"/>
        <v>6.5189315048705687</v>
      </c>
    </row>
    <row r="82" spans="1:82" x14ac:dyDescent="0.25">
      <c r="A82" s="1" t="s">
        <v>137</v>
      </c>
      <c r="B82" t="s">
        <v>136</v>
      </c>
      <c r="C82" s="63">
        <v>16471584</v>
      </c>
      <c r="D82" s="64">
        <v>-7402</v>
      </c>
      <c r="E82" s="64">
        <v>16464182</v>
      </c>
      <c r="F82" s="64">
        <v>16139976.6</v>
      </c>
      <c r="G82" s="64">
        <v>15706762.27</v>
      </c>
      <c r="H82" s="64">
        <v>433214.33000000007</v>
      </c>
      <c r="I82" s="65">
        <v>324205.40000000037</v>
      </c>
      <c r="J82" s="63">
        <v>16744318</v>
      </c>
      <c r="K82" s="64">
        <v>-796200</v>
      </c>
      <c r="L82" s="64">
        <v>15948118</v>
      </c>
      <c r="M82" s="64">
        <v>15630086.66</v>
      </c>
      <c r="N82" s="64">
        <v>15536229.059999999</v>
      </c>
      <c r="O82" s="64">
        <v>93857.599999999977</v>
      </c>
      <c r="P82" s="65">
        <v>318031.34000000032</v>
      </c>
      <c r="Q82" s="63">
        <v>16473914</v>
      </c>
      <c r="R82" s="64">
        <v>-184000</v>
      </c>
      <c r="S82" s="64">
        <v>16289914</v>
      </c>
      <c r="T82" s="64">
        <v>15941846.52</v>
      </c>
      <c r="U82" s="64">
        <v>15596771.85</v>
      </c>
      <c r="V82" s="64">
        <v>345074.66999999993</v>
      </c>
      <c r="W82" s="65">
        <v>348067.48000000045</v>
      </c>
      <c r="X82" s="63">
        <v>16324353</v>
      </c>
      <c r="Y82" s="64">
        <v>-506.40000000037253</v>
      </c>
      <c r="Z82" s="64">
        <v>16323846.6</v>
      </c>
      <c r="AA82" s="64">
        <v>15705175.1</v>
      </c>
      <c r="AB82" s="64">
        <v>15490695.4</v>
      </c>
      <c r="AC82" s="64">
        <v>214479.69999999925</v>
      </c>
      <c r="AD82" s="65">
        <v>618671.5</v>
      </c>
      <c r="AE82" s="64">
        <v>66014169</v>
      </c>
      <c r="AF82" s="64">
        <v>-988108.40000000037</v>
      </c>
      <c r="AG82" s="64">
        <v>65026060.600000001</v>
      </c>
      <c r="AH82" s="64">
        <v>63417084.880000003</v>
      </c>
      <c r="AI82" s="64">
        <v>62330458.579999998</v>
      </c>
      <c r="AJ82" s="64">
        <v>1086626.2999999993</v>
      </c>
      <c r="AK82" s="66">
        <v>1608975.7200000011</v>
      </c>
      <c r="AM82" s="67">
        <f t="shared" si="32"/>
        <v>1.6305825451368612E-3</v>
      </c>
      <c r="AN82" s="68">
        <f t="shared" si="33"/>
        <v>-8.3860921377955543E-6</v>
      </c>
      <c r="AO82" s="68">
        <f t="shared" si="34"/>
        <v>1.4988820536419674E-3</v>
      </c>
      <c r="AP82" s="68">
        <f t="shared" si="35"/>
        <v>1.5707197626854631E-3</v>
      </c>
      <c r="AQ82" s="68">
        <f t="shared" si="36"/>
        <v>1.5722088166717485E-3</v>
      </c>
      <c r="AR82" s="68">
        <f t="shared" si="37"/>
        <v>1.5185738828906389E-3</v>
      </c>
      <c r="AS82" s="69">
        <f t="shared" si="38"/>
        <v>4.5741405674236521E-4</v>
      </c>
      <c r="AT82" s="70">
        <f t="shared" si="30"/>
        <v>1.6701707313260435E-3</v>
      </c>
      <c r="AU82" s="68">
        <f t="shared" si="30"/>
        <v>-1.6906231430662911E-3</v>
      </c>
      <c r="AV82" s="68">
        <f t="shared" si="30"/>
        <v>1.519380139627341E-3</v>
      </c>
      <c r="AW82" s="68">
        <f t="shared" si="30"/>
        <v>1.5656000803168477E-3</v>
      </c>
      <c r="AX82" s="68">
        <f t="shared" si="30"/>
        <v>1.5989416541694172E-3</v>
      </c>
      <c r="AY82" s="68">
        <f t="shared" si="31"/>
        <v>3.5168802052644411E-4</v>
      </c>
      <c r="AZ82" s="69">
        <f t="shared" si="31"/>
        <v>6.1992528840788439E-4</v>
      </c>
      <c r="BA82" s="70">
        <f t="shared" si="31"/>
        <v>1.5714789920590084E-3</v>
      </c>
      <c r="BB82" s="68">
        <f t="shared" si="31"/>
        <v>-2.6663207359344898E-4</v>
      </c>
      <c r="BC82" s="68">
        <f t="shared" si="31"/>
        <v>1.4579513971793915E-3</v>
      </c>
      <c r="BD82" s="68">
        <f t="shared" si="31"/>
        <v>1.4719005051602575E-3</v>
      </c>
      <c r="BE82" s="68">
        <f t="shared" si="31"/>
        <v>1.5105952841034797E-3</v>
      </c>
      <c r="BF82" s="68">
        <f t="shared" si="31"/>
        <v>6.8213663838936651E-4</v>
      </c>
      <c r="BG82" s="69">
        <f t="shared" si="31"/>
        <v>1.0166646536510174E-3</v>
      </c>
      <c r="BH82" s="70">
        <f t="shared" si="31"/>
        <v>1.4804920923035536E-3</v>
      </c>
      <c r="BI82" s="68">
        <f t="shared" si="31"/>
        <v>-1.9107845289152536E-6</v>
      </c>
      <c r="BJ82" s="68">
        <f t="shared" si="31"/>
        <v>1.4456981725901345E-3</v>
      </c>
      <c r="BK82" s="68">
        <f t="shared" si="31"/>
        <v>1.4722405845862558E-3</v>
      </c>
      <c r="BL82" s="68">
        <f t="shared" si="31"/>
        <v>1.5055775481446112E-3</v>
      </c>
      <c r="BM82" s="68">
        <f t="shared" si="27"/>
        <v>5.664167698827174E-4</v>
      </c>
      <c r="BN82" s="69">
        <f t="shared" si="27"/>
        <v>9.917928708582087E-4</v>
      </c>
      <c r="BO82" s="70">
        <f t="shared" si="39"/>
        <v>-4.4937997462781966E-4</v>
      </c>
      <c r="BP82" s="68">
        <f t="shared" si="40"/>
        <v>-4.7550458609302571E-2</v>
      </c>
      <c r="BQ82" s="68">
        <f t="shared" si="41"/>
        <v>-1.1169173276004718E-2</v>
      </c>
      <c r="BR82" s="69">
        <f t="shared" si="42"/>
        <v>-3.1021137560574226E-5</v>
      </c>
      <c r="BS82" s="70">
        <f t="shared" si="43"/>
        <v>0.98030844168267817</v>
      </c>
      <c r="BT82" s="68">
        <f t="shared" si="44"/>
        <v>0.98005837804811824</v>
      </c>
      <c r="BU82" s="68">
        <f t="shared" si="45"/>
        <v>0.97863294551462943</v>
      </c>
      <c r="BV82" s="69">
        <f t="shared" si="46"/>
        <v>0.9621001400490985</v>
      </c>
      <c r="BW82" s="70">
        <f t="shared" si="47"/>
        <v>0.97315892453028707</v>
      </c>
      <c r="BX82" s="68">
        <f t="shared" si="48"/>
        <v>0.99399506848287678</v>
      </c>
      <c r="BY82" s="68">
        <f t="shared" si="49"/>
        <v>0.97835415931478931</v>
      </c>
      <c r="BZ82" s="69">
        <f t="shared" si="50"/>
        <v>0.98634337416588247</v>
      </c>
      <c r="CA82" s="71">
        <f t="shared" si="51"/>
        <v>6.5289794065820619</v>
      </c>
      <c r="CB82" s="72">
        <f t="shared" si="52"/>
        <v>6.3860941059088816</v>
      </c>
      <c r="CC82" s="72">
        <f t="shared" si="53"/>
        <v>6.5717866057438341</v>
      </c>
      <c r="CD82" s="73">
        <f t="shared" si="54"/>
        <v>6.5189315048705687</v>
      </c>
    </row>
    <row r="83" spans="1:82" s="51" customFormat="1" x14ac:dyDescent="0.25">
      <c r="A83" s="50" t="s">
        <v>138</v>
      </c>
      <c r="B83" s="51" t="s">
        <v>139</v>
      </c>
      <c r="C83" s="52">
        <v>44056293.68</v>
      </c>
      <c r="D83" s="53">
        <v>424505</v>
      </c>
      <c r="E83" s="53">
        <v>44480798.68</v>
      </c>
      <c r="F83" s="53">
        <v>43876681.399999999</v>
      </c>
      <c r="G83" s="53">
        <v>40048149.969999999</v>
      </c>
      <c r="H83" s="53">
        <v>3828531.4299999997</v>
      </c>
      <c r="I83" s="54">
        <v>604117.28000000119</v>
      </c>
      <c r="J83" s="52">
        <v>45044161</v>
      </c>
      <c r="K83" s="53">
        <v>295307.00000000023</v>
      </c>
      <c r="L83" s="53">
        <v>45339468</v>
      </c>
      <c r="M83" s="53">
        <v>43761715.869999997</v>
      </c>
      <c r="N83" s="53">
        <v>39553339.269999996</v>
      </c>
      <c r="O83" s="53">
        <v>4208376.5999999996</v>
      </c>
      <c r="P83" s="54">
        <v>1577752.1300000011</v>
      </c>
      <c r="Q83" s="52">
        <v>45927126</v>
      </c>
      <c r="R83" s="53">
        <v>150020</v>
      </c>
      <c r="S83" s="53">
        <v>46077146</v>
      </c>
      <c r="T83" s="53">
        <v>45264279.57</v>
      </c>
      <c r="U83" s="53">
        <v>41167213.399999999</v>
      </c>
      <c r="V83" s="53">
        <v>4097066.1700000018</v>
      </c>
      <c r="W83" s="54">
        <v>812866.4299999997</v>
      </c>
      <c r="X83" s="52">
        <v>47188065</v>
      </c>
      <c r="Y83" s="53">
        <v>-126372.84000000358</v>
      </c>
      <c r="Z83" s="53">
        <v>47061692.159999996</v>
      </c>
      <c r="AA83" s="53">
        <v>44865254.869999997</v>
      </c>
      <c r="AB83" s="53">
        <v>42299871.200000003</v>
      </c>
      <c r="AC83" s="53">
        <v>2565383.6699999943</v>
      </c>
      <c r="AD83" s="54">
        <v>2196437.2899999991</v>
      </c>
      <c r="AE83" s="53">
        <v>182215645.68000001</v>
      </c>
      <c r="AF83" s="53">
        <v>743459.15999999666</v>
      </c>
      <c r="AG83" s="53">
        <v>182959104.84</v>
      </c>
      <c r="AH83" s="53">
        <v>177767931.71000001</v>
      </c>
      <c r="AI83" s="53">
        <v>163068573.83999997</v>
      </c>
      <c r="AJ83" s="53">
        <v>14699357.869999995</v>
      </c>
      <c r="AK83" s="55">
        <v>5191173.1300000008</v>
      </c>
      <c r="AM83" s="56">
        <f t="shared" si="32"/>
        <v>4.3612941826378935E-3</v>
      </c>
      <c r="AN83" s="57">
        <f t="shared" si="33"/>
        <v>4.8094272398742252E-4</v>
      </c>
      <c r="AO83" s="57">
        <f t="shared" si="34"/>
        <v>4.0494857790756506E-3</v>
      </c>
      <c r="AP83" s="57">
        <f t="shared" si="35"/>
        <v>4.2700167604972656E-3</v>
      </c>
      <c r="AQ83" s="57">
        <f t="shared" si="36"/>
        <v>4.0087227012080076E-3</v>
      </c>
      <c r="AR83" s="57">
        <f t="shared" si="37"/>
        <v>1.3420395949099719E-2</v>
      </c>
      <c r="AS83" s="58">
        <f t="shared" si="38"/>
        <v>8.5233538920993779E-4</v>
      </c>
      <c r="AT83" s="59">
        <f t="shared" si="30"/>
        <v>4.4929533301588066E-3</v>
      </c>
      <c r="AU83" s="57">
        <f t="shared" si="30"/>
        <v>6.2704452211690233E-4</v>
      </c>
      <c r="AV83" s="57">
        <f t="shared" si="30"/>
        <v>4.3194994682425455E-3</v>
      </c>
      <c r="AW83" s="57">
        <f t="shared" si="30"/>
        <v>4.383427128156119E-3</v>
      </c>
      <c r="AX83" s="57">
        <f t="shared" si="30"/>
        <v>4.070709917834976E-3</v>
      </c>
      <c r="AY83" s="57">
        <f t="shared" si="31"/>
        <v>1.5768948237370305E-2</v>
      </c>
      <c r="AZ83" s="58">
        <f t="shared" si="31"/>
        <v>3.075446728697881E-3</v>
      </c>
      <c r="BA83" s="59">
        <f t="shared" si="31"/>
        <v>4.3810786965773332E-3</v>
      </c>
      <c r="BB83" s="57">
        <f t="shared" si="31"/>
        <v>2.1739208522005007E-4</v>
      </c>
      <c r="BC83" s="57">
        <f t="shared" si="31"/>
        <v>4.1239161476689691E-3</v>
      </c>
      <c r="BD83" s="57">
        <f t="shared" si="31"/>
        <v>4.1792220167979717E-3</v>
      </c>
      <c r="BE83" s="57">
        <f t="shared" si="31"/>
        <v>3.9871711287308197E-3</v>
      </c>
      <c r="BF83" s="57">
        <f t="shared" si="31"/>
        <v>8.0989976588620623E-3</v>
      </c>
      <c r="BG83" s="58">
        <f t="shared" si="31"/>
        <v>2.374288363625604E-3</v>
      </c>
      <c r="BH83" s="59">
        <f t="shared" si="31"/>
        <v>4.2795911778926912E-3</v>
      </c>
      <c r="BI83" s="57">
        <f t="shared" si="31"/>
        <v>-4.7683899594571857E-4</v>
      </c>
      <c r="BJ83" s="57">
        <f t="shared" si="31"/>
        <v>4.1679515877533092E-3</v>
      </c>
      <c r="BK83" s="57">
        <f t="shared" si="31"/>
        <v>4.2057760347683198E-3</v>
      </c>
      <c r="BL83" s="57">
        <f t="shared" si="31"/>
        <v>4.111225140230235E-3</v>
      </c>
      <c r="BM83" s="57">
        <f t="shared" si="27"/>
        <v>6.774889800159516E-3</v>
      </c>
      <c r="BN83" s="58">
        <f t="shared" si="27"/>
        <v>3.5211107114342956E-3</v>
      </c>
      <c r="BO83" s="59">
        <f t="shared" si="39"/>
        <v>9.6355132159632907E-3</v>
      </c>
      <c r="BP83" s="57">
        <f t="shared" si="40"/>
        <v>6.5559440656470487E-3</v>
      </c>
      <c r="BQ83" s="57">
        <f t="shared" si="41"/>
        <v>3.2664791609211515E-3</v>
      </c>
      <c r="BR83" s="58">
        <f t="shared" si="42"/>
        <v>-2.678067854657816E-3</v>
      </c>
      <c r="BS83" s="59">
        <f t="shared" si="43"/>
        <v>0.98641847048776954</v>
      </c>
      <c r="BT83" s="57">
        <f t="shared" si="44"/>
        <v>0.96520135326687106</v>
      </c>
      <c r="BU83" s="57">
        <f t="shared" si="45"/>
        <v>0.98235857685282857</v>
      </c>
      <c r="BV83" s="58">
        <f t="shared" si="46"/>
        <v>0.95332855260425897</v>
      </c>
      <c r="BW83" s="59">
        <f t="shared" si="47"/>
        <v>0.91274336828035496</v>
      </c>
      <c r="BX83" s="57">
        <f t="shared" si="48"/>
        <v>0.90383428719976278</v>
      </c>
      <c r="BY83" s="57">
        <f t="shared" si="49"/>
        <v>0.90948566487921234</v>
      </c>
      <c r="BZ83" s="58">
        <f t="shared" si="50"/>
        <v>0.94282025862923635</v>
      </c>
      <c r="CA83" s="60">
        <f t="shared" si="51"/>
        <v>17.749093222958091</v>
      </c>
      <c r="CB83" s="61">
        <f t="shared" si="52"/>
        <v>17.880031113139466</v>
      </c>
      <c r="CC83" s="61">
        <f t="shared" si="53"/>
        <v>18.659518884690048</v>
      </c>
      <c r="CD83" s="62">
        <f t="shared" si="54"/>
        <v>18.622748335107115</v>
      </c>
    </row>
    <row r="84" spans="1:82" x14ac:dyDescent="0.25">
      <c r="A84" s="1" t="s">
        <v>140</v>
      </c>
      <c r="B84" t="s">
        <v>139</v>
      </c>
      <c r="C84" s="63">
        <v>44056293.68</v>
      </c>
      <c r="D84" s="64">
        <v>424505</v>
      </c>
      <c r="E84" s="64">
        <v>44480798.68</v>
      </c>
      <c r="F84" s="64">
        <v>43876681.399999999</v>
      </c>
      <c r="G84" s="64">
        <v>40048149.969999999</v>
      </c>
      <c r="H84" s="64">
        <v>3828531.4299999997</v>
      </c>
      <c r="I84" s="65">
        <v>604117.28000000119</v>
      </c>
      <c r="J84" s="63">
        <v>45044161</v>
      </c>
      <c r="K84" s="64">
        <v>295307.00000000023</v>
      </c>
      <c r="L84" s="64">
        <v>45339468</v>
      </c>
      <c r="M84" s="64">
        <v>43761715.869999997</v>
      </c>
      <c r="N84" s="64">
        <v>39553339.269999996</v>
      </c>
      <c r="O84" s="64">
        <v>4208376.5999999996</v>
      </c>
      <c r="P84" s="65">
        <v>1577752.1300000011</v>
      </c>
      <c r="Q84" s="63">
        <v>45927126</v>
      </c>
      <c r="R84" s="64">
        <v>150020</v>
      </c>
      <c r="S84" s="64">
        <v>46077146</v>
      </c>
      <c r="T84" s="64">
        <v>45264279.57</v>
      </c>
      <c r="U84" s="64">
        <v>41167213.399999999</v>
      </c>
      <c r="V84" s="64">
        <v>4097066.1700000018</v>
      </c>
      <c r="W84" s="65">
        <v>812866.4299999997</v>
      </c>
      <c r="X84" s="63">
        <v>47188065</v>
      </c>
      <c r="Y84" s="64">
        <v>-126372.84000000358</v>
      </c>
      <c r="Z84" s="64">
        <v>47061692.159999996</v>
      </c>
      <c r="AA84" s="64">
        <v>44865254.869999997</v>
      </c>
      <c r="AB84" s="64">
        <v>42299871.200000003</v>
      </c>
      <c r="AC84" s="64">
        <v>2565383.6699999943</v>
      </c>
      <c r="AD84" s="65">
        <v>2196437.2899999991</v>
      </c>
      <c r="AE84" s="64">
        <v>182215645.68000001</v>
      </c>
      <c r="AF84" s="64">
        <v>743459.15999999666</v>
      </c>
      <c r="AG84" s="64">
        <v>182959104.84</v>
      </c>
      <c r="AH84" s="64">
        <v>177767931.71000001</v>
      </c>
      <c r="AI84" s="64">
        <v>163068573.83999997</v>
      </c>
      <c r="AJ84" s="64">
        <v>14699357.869999995</v>
      </c>
      <c r="AK84" s="66">
        <v>5191173.1300000008</v>
      </c>
      <c r="AM84" s="67">
        <f t="shared" si="32"/>
        <v>4.3612941826378935E-3</v>
      </c>
      <c r="AN84" s="68">
        <f t="shared" si="33"/>
        <v>4.8094272398742252E-4</v>
      </c>
      <c r="AO84" s="68">
        <f t="shared" si="34"/>
        <v>4.0494857790756506E-3</v>
      </c>
      <c r="AP84" s="68">
        <f t="shared" si="35"/>
        <v>4.2700167604972656E-3</v>
      </c>
      <c r="AQ84" s="68">
        <f t="shared" si="36"/>
        <v>4.0087227012080076E-3</v>
      </c>
      <c r="AR84" s="68">
        <f t="shared" si="37"/>
        <v>1.3420395949099719E-2</v>
      </c>
      <c r="AS84" s="69">
        <f t="shared" si="38"/>
        <v>8.5233538920993779E-4</v>
      </c>
      <c r="AT84" s="70">
        <f t="shared" si="30"/>
        <v>4.4929533301588066E-3</v>
      </c>
      <c r="AU84" s="68">
        <f t="shared" si="30"/>
        <v>6.2704452211690233E-4</v>
      </c>
      <c r="AV84" s="68">
        <f t="shared" si="30"/>
        <v>4.3194994682425455E-3</v>
      </c>
      <c r="AW84" s="68">
        <f t="shared" si="30"/>
        <v>4.383427128156119E-3</v>
      </c>
      <c r="AX84" s="68">
        <f t="shared" si="30"/>
        <v>4.070709917834976E-3</v>
      </c>
      <c r="AY84" s="68">
        <f t="shared" si="31"/>
        <v>1.5768948237370305E-2</v>
      </c>
      <c r="AZ84" s="69">
        <f t="shared" si="31"/>
        <v>3.075446728697881E-3</v>
      </c>
      <c r="BA84" s="70">
        <f t="shared" si="31"/>
        <v>4.3810786965773332E-3</v>
      </c>
      <c r="BB84" s="68">
        <f t="shared" si="31"/>
        <v>2.1739208522005007E-4</v>
      </c>
      <c r="BC84" s="68">
        <f t="shared" si="31"/>
        <v>4.1239161476689691E-3</v>
      </c>
      <c r="BD84" s="68">
        <f t="shared" si="31"/>
        <v>4.1792220167979717E-3</v>
      </c>
      <c r="BE84" s="68">
        <f t="shared" si="31"/>
        <v>3.9871711287308197E-3</v>
      </c>
      <c r="BF84" s="68">
        <f t="shared" si="31"/>
        <v>8.0989976588620623E-3</v>
      </c>
      <c r="BG84" s="69">
        <f t="shared" si="31"/>
        <v>2.374288363625604E-3</v>
      </c>
      <c r="BH84" s="70">
        <f t="shared" si="31"/>
        <v>4.2795911778926912E-3</v>
      </c>
      <c r="BI84" s="68">
        <f t="shared" si="31"/>
        <v>-4.7683899594571857E-4</v>
      </c>
      <c r="BJ84" s="68">
        <f t="shared" si="31"/>
        <v>4.1679515877533092E-3</v>
      </c>
      <c r="BK84" s="68">
        <f t="shared" si="31"/>
        <v>4.2057760347683198E-3</v>
      </c>
      <c r="BL84" s="68">
        <f t="shared" si="31"/>
        <v>4.111225140230235E-3</v>
      </c>
      <c r="BM84" s="68">
        <f t="shared" si="27"/>
        <v>6.774889800159516E-3</v>
      </c>
      <c r="BN84" s="69">
        <f t="shared" si="27"/>
        <v>3.5211107114342956E-3</v>
      </c>
      <c r="BO84" s="70">
        <f t="shared" si="39"/>
        <v>9.6355132159632907E-3</v>
      </c>
      <c r="BP84" s="68">
        <f t="shared" si="40"/>
        <v>6.5559440656470487E-3</v>
      </c>
      <c r="BQ84" s="68">
        <f t="shared" si="41"/>
        <v>3.2664791609211515E-3</v>
      </c>
      <c r="BR84" s="69">
        <f t="shared" si="42"/>
        <v>-2.678067854657816E-3</v>
      </c>
      <c r="BS84" s="70">
        <f t="shared" si="43"/>
        <v>0.98641847048776954</v>
      </c>
      <c r="BT84" s="68">
        <f t="shared" si="44"/>
        <v>0.96520135326687106</v>
      </c>
      <c r="BU84" s="68">
        <f t="shared" si="45"/>
        <v>0.98235857685282857</v>
      </c>
      <c r="BV84" s="69">
        <f t="shared" si="46"/>
        <v>0.95332855260425897</v>
      </c>
      <c r="BW84" s="70">
        <f t="shared" si="47"/>
        <v>0.91274336828035496</v>
      </c>
      <c r="BX84" s="68">
        <f t="shared" si="48"/>
        <v>0.90383428719976278</v>
      </c>
      <c r="BY84" s="68">
        <f t="shared" si="49"/>
        <v>0.90948566487921234</v>
      </c>
      <c r="BZ84" s="69">
        <f t="shared" si="50"/>
        <v>0.94282025862923635</v>
      </c>
      <c r="CA84" s="71">
        <f t="shared" si="51"/>
        <v>17.749093222958091</v>
      </c>
      <c r="CB84" s="72">
        <f t="shared" si="52"/>
        <v>17.880031113139466</v>
      </c>
      <c r="CC84" s="72">
        <f t="shared" si="53"/>
        <v>18.659518884690048</v>
      </c>
      <c r="CD84" s="73">
        <f t="shared" si="54"/>
        <v>18.622748335107115</v>
      </c>
    </row>
    <row r="85" spans="1:82" s="51" customFormat="1" x14ac:dyDescent="0.25">
      <c r="A85" s="50" t="s">
        <v>141</v>
      </c>
      <c r="B85" s="51" t="s">
        <v>142</v>
      </c>
      <c r="C85" s="52">
        <v>12344322</v>
      </c>
      <c r="D85" s="53">
        <v>197275</v>
      </c>
      <c r="E85" s="53">
        <v>12541597</v>
      </c>
      <c r="F85" s="53">
        <v>12268121.550000001</v>
      </c>
      <c r="G85" s="53">
        <v>11976217.890000001</v>
      </c>
      <c r="H85" s="53">
        <v>291903.66000000015</v>
      </c>
      <c r="I85" s="54">
        <v>273475.44999999925</v>
      </c>
      <c r="J85" s="52">
        <v>13451342</v>
      </c>
      <c r="K85" s="53">
        <v>179525.49999999965</v>
      </c>
      <c r="L85" s="53">
        <v>13630867.5</v>
      </c>
      <c r="M85" s="53">
        <v>12934420.23</v>
      </c>
      <c r="N85" s="53">
        <v>12415262.300000001</v>
      </c>
      <c r="O85" s="53">
        <v>519157.93000000017</v>
      </c>
      <c r="P85" s="54">
        <v>696447.26999999979</v>
      </c>
      <c r="Q85" s="52">
        <v>14354227</v>
      </c>
      <c r="R85" s="53">
        <v>154882.06000000052</v>
      </c>
      <c r="S85" s="53">
        <v>14509109.060000001</v>
      </c>
      <c r="T85" s="53">
        <v>13958045.390000001</v>
      </c>
      <c r="U85" s="53">
        <v>13400778.340000002</v>
      </c>
      <c r="V85" s="53">
        <v>557267.049999999</v>
      </c>
      <c r="W85" s="54">
        <v>551063.67000000062</v>
      </c>
      <c r="X85" s="52">
        <v>15224938</v>
      </c>
      <c r="Y85" s="53">
        <v>349798.89999999927</v>
      </c>
      <c r="Z85" s="53">
        <v>15574736.899999999</v>
      </c>
      <c r="AA85" s="53">
        <v>14348295.24</v>
      </c>
      <c r="AB85" s="53">
        <v>13268445.390000001</v>
      </c>
      <c r="AC85" s="53">
        <v>1079849.8499999994</v>
      </c>
      <c r="AD85" s="54">
        <v>1226441.6599999995</v>
      </c>
      <c r="AE85" s="53">
        <v>55374829</v>
      </c>
      <c r="AF85" s="53">
        <v>881481.4599999995</v>
      </c>
      <c r="AG85" s="53">
        <v>56256310.460000001</v>
      </c>
      <c r="AH85" s="53">
        <v>53508882.410000004</v>
      </c>
      <c r="AI85" s="53">
        <v>51060703.920000002</v>
      </c>
      <c r="AJ85" s="53">
        <v>2448178.4899999984</v>
      </c>
      <c r="AK85" s="55">
        <v>2747428.0499999989</v>
      </c>
      <c r="AM85" s="56">
        <f t="shared" si="32"/>
        <v>1.2220097341426876E-3</v>
      </c>
      <c r="AN85" s="57">
        <f t="shared" si="33"/>
        <v>2.2350261098130476E-4</v>
      </c>
      <c r="AO85" s="57">
        <f t="shared" si="34"/>
        <v>1.1417739835061309E-3</v>
      </c>
      <c r="AP85" s="57">
        <f t="shared" si="35"/>
        <v>1.1939162891730845E-3</v>
      </c>
      <c r="AQ85" s="57">
        <f t="shared" si="36"/>
        <v>1.1987903702473193E-3</v>
      </c>
      <c r="AR85" s="57">
        <f t="shared" si="37"/>
        <v>1.0232285584740215E-3</v>
      </c>
      <c r="AS85" s="58">
        <f t="shared" si="38"/>
        <v>3.8584031914318321E-4</v>
      </c>
      <c r="AT85" s="59">
        <f t="shared" si="30"/>
        <v>1.3417111228690667E-3</v>
      </c>
      <c r="AU85" s="57">
        <f t="shared" si="30"/>
        <v>3.8119814753899379E-4</v>
      </c>
      <c r="AV85" s="57">
        <f t="shared" si="30"/>
        <v>1.298615257636781E-3</v>
      </c>
      <c r="AW85" s="57">
        <f t="shared" si="30"/>
        <v>1.2955865051448065E-3</v>
      </c>
      <c r="AX85" s="57">
        <f t="shared" si="30"/>
        <v>1.2777412049117412E-3</v>
      </c>
      <c r="AY85" s="57">
        <f t="shared" si="31"/>
        <v>1.9453046396062368E-3</v>
      </c>
      <c r="AZ85" s="58">
        <f t="shared" si="31"/>
        <v>1.3575557513156821E-3</v>
      </c>
      <c r="BA85" s="59">
        <f t="shared" si="31"/>
        <v>1.3692778885300849E-3</v>
      </c>
      <c r="BB85" s="57">
        <f t="shared" si="31"/>
        <v>2.2443763489252781E-4</v>
      </c>
      <c r="BC85" s="57">
        <f t="shared" si="31"/>
        <v>1.2985689074758264E-3</v>
      </c>
      <c r="BD85" s="57">
        <f t="shared" si="31"/>
        <v>1.2887374141267798E-3</v>
      </c>
      <c r="BE85" s="57">
        <f t="shared" si="31"/>
        <v>1.2979065641535341E-3</v>
      </c>
      <c r="BF85" s="57">
        <f t="shared" si="31"/>
        <v>1.1015942496508319E-3</v>
      </c>
      <c r="BG85" s="58">
        <f t="shared" si="31"/>
        <v>1.6095929306587577E-3</v>
      </c>
      <c r="BH85" s="59">
        <f t="shared" si="31"/>
        <v>1.3807836864843514E-3</v>
      </c>
      <c r="BI85" s="57">
        <f t="shared" ref="AY85:BN103" si="55">Y85/Y$203</f>
        <v>1.3198861104879163E-3</v>
      </c>
      <c r="BJ85" s="57">
        <f t="shared" si="55"/>
        <v>1.3793543413292144E-3</v>
      </c>
      <c r="BK85" s="57">
        <f t="shared" si="55"/>
        <v>1.3450434291530943E-3</v>
      </c>
      <c r="BL85" s="57">
        <f t="shared" si="55"/>
        <v>1.2895917815262748E-3</v>
      </c>
      <c r="BM85" s="57">
        <f t="shared" si="27"/>
        <v>2.8517620268740523E-3</v>
      </c>
      <c r="BN85" s="58">
        <f t="shared" si="27"/>
        <v>1.9661097931802361E-3</v>
      </c>
      <c r="BO85" s="59">
        <f t="shared" si="39"/>
        <v>1.5981031603031742E-2</v>
      </c>
      <c r="BP85" s="57">
        <f t="shared" si="40"/>
        <v>1.3346289165794733E-2</v>
      </c>
      <c r="BQ85" s="57">
        <f t="shared" si="41"/>
        <v>1.0789996563381679E-2</v>
      </c>
      <c r="BR85" s="58">
        <f t="shared" si="42"/>
        <v>2.297539077006417E-2</v>
      </c>
      <c r="BS85" s="59">
        <f t="shared" si="43"/>
        <v>0.97819452737956747</v>
      </c>
      <c r="BT85" s="57">
        <f t="shared" si="44"/>
        <v>0.94890660700795459</v>
      </c>
      <c r="BU85" s="57">
        <f t="shared" si="45"/>
        <v>0.9620194687543413</v>
      </c>
      <c r="BV85" s="58">
        <f t="shared" si="46"/>
        <v>0.92125442196073315</v>
      </c>
      <c r="BW85" s="59">
        <f t="shared" si="47"/>
        <v>0.97620632801767437</v>
      </c>
      <c r="BX85" s="57">
        <f t="shared" si="48"/>
        <v>0.95986229604664708</v>
      </c>
      <c r="BY85" s="57">
        <f t="shared" si="49"/>
        <v>0.96007556685556827</v>
      </c>
      <c r="BZ85" s="58">
        <f t="shared" si="50"/>
        <v>0.92474019861330925</v>
      </c>
      <c r="CA85" s="60">
        <f t="shared" si="51"/>
        <v>4.9627279482794053</v>
      </c>
      <c r="CB85" s="61">
        <f t="shared" si="52"/>
        <v>5.2847067704070945</v>
      </c>
      <c r="CC85" s="61">
        <f t="shared" si="53"/>
        <v>5.7539944084448811</v>
      </c>
      <c r="CD85" s="62">
        <f t="shared" si="54"/>
        <v>5.9557154431993835</v>
      </c>
    </row>
    <row r="86" spans="1:82" x14ac:dyDescent="0.25">
      <c r="A86" s="1" t="s">
        <v>143</v>
      </c>
      <c r="B86" t="s">
        <v>142</v>
      </c>
      <c r="C86" s="63">
        <v>12344322</v>
      </c>
      <c r="D86" s="64">
        <v>197275</v>
      </c>
      <c r="E86" s="64">
        <v>12541597</v>
      </c>
      <c r="F86" s="64">
        <v>12268121.550000001</v>
      </c>
      <c r="G86" s="64">
        <v>11976217.890000001</v>
      </c>
      <c r="H86" s="64">
        <v>291903.66000000015</v>
      </c>
      <c r="I86" s="65">
        <v>273475.44999999925</v>
      </c>
      <c r="J86" s="63">
        <v>13451342</v>
      </c>
      <c r="K86" s="64">
        <v>179525.49999999965</v>
      </c>
      <c r="L86" s="64">
        <v>13630867.5</v>
      </c>
      <c r="M86" s="64">
        <v>12934420.23</v>
      </c>
      <c r="N86" s="64">
        <v>12415262.300000001</v>
      </c>
      <c r="O86" s="64">
        <v>519157.93000000017</v>
      </c>
      <c r="P86" s="65">
        <v>696447.26999999979</v>
      </c>
      <c r="Q86" s="63">
        <v>14354227</v>
      </c>
      <c r="R86" s="64">
        <v>154882.06000000052</v>
      </c>
      <c r="S86" s="64">
        <v>14509109.060000001</v>
      </c>
      <c r="T86" s="64">
        <v>13958045.390000001</v>
      </c>
      <c r="U86" s="64">
        <v>13400778.340000002</v>
      </c>
      <c r="V86" s="64">
        <v>557267.049999999</v>
      </c>
      <c r="W86" s="65">
        <v>551063.67000000062</v>
      </c>
      <c r="X86" s="63">
        <v>15224938</v>
      </c>
      <c r="Y86" s="64">
        <v>349798.89999999927</v>
      </c>
      <c r="Z86" s="64">
        <v>15574736.899999999</v>
      </c>
      <c r="AA86" s="64">
        <v>14348295.24</v>
      </c>
      <c r="AB86" s="64">
        <v>13268445.390000001</v>
      </c>
      <c r="AC86" s="64">
        <v>1079849.8499999994</v>
      </c>
      <c r="AD86" s="65">
        <v>1226441.6599999995</v>
      </c>
      <c r="AE86" s="64">
        <v>55374829</v>
      </c>
      <c r="AF86" s="64">
        <v>881481.4599999995</v>
      </c>
      <c r="AG86" s="64">
        <v>56256310.460000001</v>
      </c>
      <c r="AH86" s="64">
        <v>53508882.410000004</v>
      </c>
      <c r="AI86" s="64">
        <v>51060703.920000002</v>
      </c>
      <c r="AJ86" s="64">
        <v>2448178.4899999984</v>
      </c>
      <c r="AK86" s="66">
        <v>2747428.0499999989</v>
      </c>
      <c r="AM86" s="67">
        <f t="shared" si="32"/>
        <v>1.2220097341426876E-3</v>
      </c>
      <c r="AN86" s="68">
        <f t="shared" si="33"/>
        <v>2.2350261098130476E-4</v>
      </c>
      <c r="AO86" s="68">
        <f t="shared" si="34"/>
        <v>1.1417739835061309E-3</v>
      </c>
      <c r="AP86" s="68">
        <f t="shared" si="35"/>
        <v>1.1939162891730845E-3</v>
      </c>
      <c r="AQ86" s="68">
        <f t="shared" si="36"/>
        <v>1.1987903702473193E-3</v>
      </c>
      <c r="AR86" s="68">
        <f t="shared" si="37"/>
        <v>1.0232285584740215E-3</v>
      </c>
      <c r="AS86" s="69">
        <f t="shared" si="38"/>
        <v>3.8584031914318321E-4</v>
      </c>
      <c r="AT86" s="70">
        <f t="shared" si="30"/>
        <v>1.3417111228690667E-3</v>
      </c>
      <c r="AU86" s="68">
        <f t="shared" si="30"/>
        <v>3.8119814753899379E-4</v>
      </c>
      <c r="AV86" s="68">
        <f t="shared" si="30"/>
        <v>1.298615257636781E-3</v>
      </c>
      <c r="AW86" s="68">
        <f t="shared" si="30"/>
        <v>1.2955865051448065E-3</v>
      </c>
      <c r="AX86" s="68">
        <f t="shared" si="30"/>
        <v>1.2777412049117412E-3</v>
      </c>
      <c r="AY86" s="68">
        <f t="shared" si="55"/>
        <v>1.9453046396062368E-3</v>
      </c>
      <c r="AZ86" s="69">
        <f t="shared" si="55"/>
        <v>1.3575557513156821E-3</v>
      </c>
      <c r="BA86" s="70">
        <f t="shared" si="55"/>
        <v>1.3692778885300849E-3</v>
      </c>
      <c r="BB86" s="68">
        <f t="shared" si="55"/>
        <v>2.2443763489252781E-4</v>
      </c>
      <c r="BC86" s="68">
        <f t="shared" si="55"/>
        <v>1.2985689074758264E-3</v>
      </c>
      <c r="BD86" s="68">
        <f t="shared" si="55"/>
        <v>1.2887374141267798E-3</v>
      </c>
      <c r="BE86" s="68">
        <f t="shared" si="55"/>
        <v>1.2979065641535341E-3</v>
      </c>
      <c r="BF86" s="68">
        <f t="shared" si="55"/>
        <v>1.1015942496508319E-3</v>
      </c>
      <c r="BG86" s="69">
        <f t="shared" si="55"/>
        <v>1.6095929306587577E-3</v>
      </c>
      <c r="BH86" s="70">
        <f t="shared" si="55"/>
        <v>1.3807836864843514E-3</v>
      </c>
      <c r="BI86" s="68">
        <f t="shared" si="55"/>
        <v>1.3198861104879163E-3</v>
      </c>
      <c r="BJ86" s="68">
        <f t="shared" si="55"/>
        <v>1.3793543413292144E-3</v>
      </c>
      <c r="BK86" s="68">
        <f t="shared" si="55"/>
        <v>1.3450434291530943E-3</v>
      </c>
      <c r="BL86" s="68">
        <f t="shared" si="55"/>
        <v>1.2895917815262748E-3</v>
      </c>
      <c r="BM86" s="68">
        <f t="shared" si="27"/>
        <v>2.8517620268740523E-3</v>
      </c>
      <c r="BN86" s="69">
        <f t="shared" si="27"/>
        <v>1.9661097931802361E-3</v>
      </c>
      <c r="BO86" s="70">
        <f t="shared" si="39"/>
        <v>1.5981031603031742E-2</v>
      </c>
      <c r="BP86" s="68">
        <f t="shared" si="40"/>
        <v>1.3346289165794733E-2</v>
      </c>
      <c r="BQ86" s="68">
        <f t="shared" si="41"/>
        <v>1.0789996563381679E-2</v>
      </c>
      <c r="BR86" s="69">
        <f t="shared" si="42"/>
        <v>2.297539077006417E-2</v>
      </c>
      <c r="BS86" s="70">
        <f t="shared" si="43"/>
        <v>0.97819452737956747</v>
      </c>
      <c r="BT86" s="68">
        <f t="shared" si="44"/>
        <v>0.94890660700795459</v>
      </c>
      <c r="BU86" s="68">
        <f t="shared" si="45"/>
        <v>0.9620194687543413</v>
      </c>
      <c r="BV86" s="69">
        <f t="shared" si="46"/>
        <v>0.92125442196073315</v>
      </c>
      <c r="BW86" s="70">
        <f t="shared" si="47"/>
        <v>0.97620632801767437</v>
      </c>
      <c r="BX86" s="68">
        <f t="shared" si="48"/>
        <v>0.95986229604664708</v>
      </c>
      <c r="BY86" s="68">
        <f t="shared" si="49"/>
        <v>0.96007556685556827</v>
      </c>
      <c r="BZ86" s="69">
        <f t="shared" si="50"/>
        <v>0.92474019861330925</v>
      </c>
      <c r="CA86" s="71">
        <f t="shared" si="51"/>
        <v>4.9627279482794053</v>
      </c>
      <c r="CB86" s="72">
        <f t="shared" si="52"/>
        <v>5.2847067704070945</v>
      </c>
      <c r="CC86" s="72">
        <f t="shared" si="53"/>
        <v>5.7539944084448811</v>
      </c>
      <c r="CD86" s="73">
        <f t="shared" si="54"/>
        <v>5.9557154431993835</v>
      </c>
    </row>
    <row r="87" spans="1:82" s="51" customFormat="1" x14ac:dyDescent="0.25">
      <c r="A87" s="50" t="s">
        <v>144</v>
      </c>
      <c r="B87" s="51" t="s">
        <v>145</v>
      </c>
      <c r="C87" s="52">
        <v>14636105.59</v>
      </c>
      <c r="D87" s="53">
        <v>590282.8200000003</v>
      </c>
      <c r="E87" s="53">
        <v>15226388.41</v>
      </c>
      <c r="F87" s="53">
        <v>14014017.91</v>
      </c>
      <c r="G87" s="53">
        <v>12839263.26</v>
      </c>
      <c r="H87" s="53">
        <v>1174754.6500000004</v>
      </c>
      <c r="I87" s="54">
        <v>1212370.5</v>
      </c>
      <c r="J87" s="52">
        <v>17002504</v>
      </c>
      <c r="K87" s="53">
        <v>1198.6600000000908</v>
      </c>
      <c r="L87" s="53">
        <v>17003702.66</v>
      </c>
      <c r="M87" s="53">
        <v>13733074.829999998</v>
      </c>
      <c r="N87" s="53">
        <v>12561066.99</v>
      </c>
      <c r="O87" s="53">
        <v>1172007.8399999999</v>
      </c>
      <c r="P87" s="54">
        <v>3270627.83</v>
      </c>
      <c r="Q87" s="52">
        <v>19163404</v>
      </c>
      <c r="R87" s="53">
        <v>41000</v>
      </c>
      <c r="S87" s="53">
        <v>19204404</v>
      </c>
      <c r="T87" s="53">
        <v>18505063.850000001</v>
      </c>
      <c r="U87" s="53">
        <v>16652188.789999999</v>
      </c>
      <c r="V87" s="53">
        <v>1852875.0600000024</v>
      </c>
      <c r="W87" s="54">
        <v>699340.14999999851</v>
      </c>
      <c r="X87" s="52">
        <v>20515664</v>
      </c>
      <c r="Y87" s="53">
        <v>54601.10000000149</v>
      </c>
      <c r="Z87" s="53">
        <v>20570265.100000001</v>
      </c>
      <c r="AA87" s="53">
        <v>15474177.560000001</v>
      </c>
      <c r="AB87" s="53">
        <v>11870973.939999999</v>
      </c>
      <c r="AC87" s="53">
        <v>3603203.620000001</v>
      </c>
      <c r="AD87" s="54">
        <v>5096087.540000001</v>
      </c>
      <c r="AE87" s="53">
        <v>71317677.590000004</v>
      </c>
      <c r="AF87" s="53">
        <v>687082.58000000194</v>
      </c>
      <c r="AG87" s="53">
        <v>72004760.170000002</v>
      </c>
      <c r="AH87" s="53">
        <v>61726334.150000006</v>
      </c>
      <c r="AI87" s="53">
        <v>53923492.979999997</v>
      </c>
      <c r="AJ87" s="53">
        <v>7802841.1700000037</v>
      </c>
      <c r="AK87" s="55">
        <v>10278426.02</v>
      </c>
      <c r="AM87" s="56">
        <f t="shared" si="32"/>
        <v>1.4488818017644228E-3</v>
      </c>
      <c r="AN87" s="57">
        <f t="shared" si="33"/>
        <v>6.6876062089675633E-4</v>
      </c>
      <c r="AO87" s="57">
        <f t="shared" si="34"/>
        <v>1.3861946089718305E-3</v>
      </c>
      <c r="AP87" s="57">
        <f t="shared" si="35"/>
        <v>1.3638244609267298E-3</v>
      </c>
      <c r="AQ87" s="57">
        <f t="shared" si="36"/>
        <v>1.2851791190280526E-3</v>
      </c>
      <c r="AR87" s="57">
        <f t="shared" si="37"/>
        <v>4.1179425673530555E-3</v>
      </c>
      <c r="AS87" s="58">
        <f t="shared" si="38"/>
        <v>1.7105060825013064E-3</v>
      </c>
      <c r="AT87" s="59">
        <f t="shared" si="30"/>
        <v>1.6959236285439621E-3</v>
      </c>
      <c r="AU87" s="57">
        <f t="shared" si="30"/>
        <v>2.5451925856166716E-6</v>
      </c>
      <c r="AV87" s="57">
        <f t="shared" si="30"/>
        <v>1.6199458846324433E-3</v>
      </c>
      <c r="AW87" s="57">
        <f t="shared" si="30"/>
        <v>1.3755843793156089E-3</v>
      </c>
      <c r="AX87" s="57">
        <f t="shared" si="30"/>
        <v>1.2927469821382427E-3</v>
      </c>
      <c r="AY87" s="57">
        <f t="shared" si="55"/>
        <v>4.3915582466531582E-3</v>
      </c>
      <c r="AZ87" s="58">
        <f t="shared" si="55"/>
        <v>6.3752990531926856E-3</v>
      </c>
      <c r="BA87" s="59">
        <f t="shared" si="55"/>
        <v>1.8280347221880343E-3</v>
      </c>
      <c r="BB87" s="57">
        <f t="shared" si="55"/>
        <v>5.9412581615931564E-5</v>
      </c>
      <c r="BC87" s="57">
        <f t="shared" si="55"/>
        <v>1.7187989846844799E-3</v>
      </c>
      <c r="BD87" s="57">
        <f t="shared" si="55"/>
        <v>1.7085607237948633E-3</v>
      </c>
      <c r="BE87" s="57">
        <f t="shared" si="55"/>
        <v>1.6128156581436965E-3</v>
      </c>
      <c r="BF87" s="57">
        <f t="shared" si="55"/>
        <v>3.6627259971990919E-3</v>
      </c>
      <c r="BG87" s="58">
        <f t="shared" si="55"/>
        <v>2.0426912947569772E-3</v>
      </c>
      <c r="BH87" s="59">
        <f t="shared" si="55"/>
        <v>1.8606114631530386E-3</v>
      </c>
      <c r="BI87" s="57">
        <f t="shared" si="55"/>
        <v>2.0602475738878503E-4</v>
      </c>
      <c r="BJ87" s="57">
        <f t="shared" si="55"/>
        <v>1.8217761654758886E-3</v>
      </c>
      <c r="BK87" s="57">
        <f t="shared" si="55"/>
        <v>1.4505863240535232E-3</v>
      </c>
      <c r="BL87" s="57">
        <f t="shared" si="55"/>
        <v>1.1537682058272074E-3</v>
      </c>
      <c r="BM87" s="57">
        <f t="shared" si="55"/>
        <v>9.515655587312561E-3</v>
      </c>
      <c r="BN87" s="58">
        <f t="shared" si="55"/>
        <v>8.1695427887681048E-3</v>
      </c>
      <c r="BO87" s="59">
        <f t="shared" si="39"/>
        <v>4.033059316019872E-2</v>
      </c>
      <c r="BP87" s="57">
        <f t="shared" si="40"/>
        <v>7.049902767263521E-5</v>
      </c>
      <c r="BQ87" s="57">
        <f t="shared" si="41"/>
        <v>2.1394946325819777E-3</v>
      </c>
      <c r="BR87" s="58">
        <f t="shared" si="42"/>
        <v>2.6614346969223851E-3</v>
      </c>
      <c r="BS87" s="59">
        <f t="shared" si="43"/>
        <v>0.92037701473556455</v>
      </c>
      <c r="BT87" s="57">
        <f t="shared" si="44"/>
        <v>0.80765202171560424</v>
      </c>
      <c r="BU87" s="57">
        <f t="shared" si="45"/>
        <v>0.96358438668547075</v>
      </c>
      <c r="BV87" s="58">
        <f t="shared" si="46"/>
        <v>0.75225951074398156</v>
      </c>
      <c r="BW87" s="59">
        <f t="shared" si="47"/>
        <v>0.9161728879223332</v>
      </c>
      <c r="BX87" s="57">
        <f t="shared" si="48"/>
        <v>0.91465801690385184</v>
      </c>
      <c r="BY87" s="57">
        <f t="shared" si="49"/>
        <v>0.89987199855027777</v>
      </c>
      <c r="BZ87" s="58">
        <f t="shared" si="50"/>
        <v>0.76714732618073944</v>
      </c>
      <c r="CA87" s="60">
        <f t="shared" si="51"/>
        <v>5.668981845851139</v>
      </c>
      <c r="CB87" s="61">
        <f t="shared" si="52"/>
        <v>5.6110186805495683</v>
      </c>
      <c r="CC87" s="61">
        <f t="shared" si="53"/>
        <v>7.6284344222794864</v>
      </c>
      <c r="CD87" s="62">
        <f t="shared" si="54"/>
        <v>6.4230486425996736</v>
      </c>
    </row>
    <row r="88" spans="1:82" x14ac:dyDescent="0.25">
      <c r="A88" s="1" t="s">
        <v>146</v>
      </c>
      <c r="B88" t="s">
        <v>147</v>
      </c>
      <c r="C88" s="63">
        <v>14636105.59</v>
      </c>
      <c r="D88" s="64">
        <v>590282.8200000003</v>
      </c>
      <c r="E88" s="64">
        <v>15226388.41</v>
      </c>
      <c r="F88" s="64">
        <v>14014017.91</v>
      </c>
      <c r="G88" s="64">
        <v>12839263.26</v>
      </c>
      <c r="H88" s="64">
        <v>1174754.6500000004</v>
      </c>
      <c r="I88" s="65">
        <v>1212370.5</v>
      </c>
      <c r="J88" s="63">
        <v>17002504</v>
      </c>
      <c r="K88" s="64">
        <v>1198.6600000000908</v>
      </c>
      <c r="L88" s="64">
        <v>17003702.66</v>
      </c>
      <c r="M88" s="64">
        <v>13733074.829999998</v>
      </c>
      <c r="N88" s="64">
        <v>12561066.99</v>
      </c>
      <c r="O88" s="64">
        <v>1172007.8399999999</v>
      </c>
      <c r="P88" s="65">
        <v>3270627.83</v>
      </c>
      <c r="Q88" s="63">
        <v>19163404</v>
      </c>
      <c r="R88" s="64">
        <v>41000</v>
      </c>
      <c r="S88" s="64">
        <v>19204404</v>
      </c>
      <c r="T88" s="64">
        <v>18505063.850000001</v>
      </c>
      <c r="U88" s="64">
        <v>16652188.789999999</v>
      </c>
      <c r="V88" s="64">
        <v>1852875.0600000024</v>
      </c>
      <c r="W88" s="65">
        <v>699340.14999999851</v>
      </c>
      <c r="X88" s="63">
        <v>20515664</v>
      </c>
      <c r="Y88" s="64">
        <v>54601.10000000149</v>
      </c>
      <c r="Z88" s="64">
        <v>20570265.100000001</v>
      </c>
      <c r="AA88" s="64">
        <v>15474177.560000001</v>
      </c>
      <c r="AB88" s="64">
        <v>11870973.939999999</v>
      </c>
      <c r="AC88" s="64">
        <v>3603203.620000001</v>
      </c>
      <c r="AD88" s="65">
        <v>5096087.540000001</v>
      </c>
      <c r="AE88" s="64">
        <v>71317677.590000004</v>
      </c>
      <c r="AF88" s="64">
        <v>687082.58000000194</v>
      </c>
      <c r="AG88" s="64">
        <v>72004760.170000002</v>
      </c>
      <c r="AH88" s="64">
        <v>61726334.150000006</v>
      </c>
      <c r="AI88" s="64">
        <v>53923492.979999997</v>
      </c>
      <c r="AJ88" s="64">
        <v>7802841.1700000037</v>
      </c>
      <c r="AK88" s="66">
        <v>10278426.02</v>
      </c>
      <c r="AM88" s="67">
        <f t="shared" si="32"/>
        <v>1.4488818017644228E-3</v>
      </c>
      <c r="AN88" s="68">
        <f t="shared" si="33"/>
        <v>6.6876062089675633E-4</v>
      </c>
      <c r="AO88" s="68">
        <f t="shared" si="34"/>
        <v>1.3861946089718305E-3</v>
      </c>
      <c r="AP88" s="68">
        <f t="shared" si="35"/>
        <v>1.3638244609267298E-3</v>
      </c>
      <c r="AQ88" s="68">
        <f t="shared" si="36"/>
        <v>1.2851791190280526E-3</v>
      </c>
      <c r="AR88" s="68">
        <f t="shared" si="37"/>
        <v>4.1179425673530555E-3</v>
      </c>
      <c r="AS88" s="69">
        <f t="shared" si="38"/>
        <v>1.7105060825013064E-3</v>
      </c>
      <c r="AT88" s="70">
        <f t="shared" si="30"/>
        <v>1.6959236285439621E-3</v>
      </c>
      <c r="AU88" s="68">
        <f t="shared" si="30"/>
        <v>2.5451925856166716E-6</v>
      </c>
      <c r="AV88" s="68">
        <f t="shared" si="30"/>
        <v>1.6199458846324433E-3</v>
      </c>
      <c r="AW88" s="68">
        <f t="shared" si="30"/>
        <v>1.3755843793156089E-3</v>
      </c>
      <c r="AX88" s="68">
        <f t="shared" si="30"/>
        <v>1.2927469821382427E-3</v>
      </c>
      <c r="AY88" s="68">
        <f t="shared" si="55"/>
        <v>4.3915582466531582E-3</v>
      </c>
      <c r="AZ88" s="69">
        <f t="shared" si="55"/>
        <v>6.3752990531926856E-3</v>
      </c>
      <c r="BA88" s="70">
        <f t="shared" si="55"/>
        <v>1.8280347221880343E-3</v>
      </c>
      <c r="BB88" s="68">
        <f t="shared" si="55"/>
        <v>5.9412581615931564E-5</v>
      </c>
      <c r="BC88" s="68">
        <f t="shared" si="55"/>
        <v>1.7187989846844799E-3</v>
      </c>
      <c r="BD88" s="68">
        <f t="shared" si="55"/>
        <v>1.7085607237948633E-3</v>
      </c>
      <c r="BE88" s="68">
        <f t="shared" si="55"/>
        <v>1.6128156581436965E-3</v>
      </c>
      <c r="BF88" s="68">
        <f t="shared" si="55"/>
        <v>3.6627259971990919E-3</v>
      </c>
      <c r="BG88" s="69">
        <f t="shared" si="55"/>
        <v>2.0426912947569772E-3</v>
      </c>
      <c r="BH88" s="70">
        <f t="shared" si="55"/>
        <v>1.8606114631530386E-3</v>
      </c>
      <c r="BI88" s="68">
        <f t="shared" si="55"/>
        <v>2.0602475738878503E-4</v>
      </c>
      <c r="BJ88" s="68">
        <f t="shared" si="55"/>
        <v>1.8217761654758886E-3</v>
      </c>
      <c r="BK88" s="68">
        <f t="shared" si="55"/>
        <v>1.4505863240535232E-3</v>
      </c>
      <c r="BL88" s="68">
        <f t="shared" si="55"/>
        <v>1.1537682058272074E-3</v>
      </c>
      <c r="BM88" s="68">
        <f t="shared" si="55"/>
        <v>9.515655587312561E-3</v>
      </c>
      <c r="BN88" s="69">
        <f t="shared" si="55"/>
        <v>8.1695427887681048E-3</v>
      </c>
      <c r="BO88" s="70">
        <f t="shared" si="39"/>
        <v>4.033059316019872E-2</v>
      </c>
      <c r="BP88" s="68">
        <f t="shared" si="40"/>
        <v>7.049902767263521E-5</v>
      </c>
      <c r="BQ88" s="68">
        <f t="shared" si="41"/>
        <v>2.1394946325819777E-3</v>
      </c>
      <c r="BR88" s="69">
        <f t="shared" si="42"/>
        <v>2.6614346969223851E-3</v>
      </c>
      <c r="BS88" s="70">
        <f t="shared" si="43"/>
        <v>0.92037701473556455</v>
      </c>
      <c r="BT88" s="68">
        <f t="shared" si="44"/>
        <v>0.80765202171560424</v>
      </c>
      <c r="BU88" s="68">
        <f t="shared" si="45"/>
        <v>0.96358438668547075</v>
      </c>
      <c r="BV88" s="69">
        <f t="shared" si="46"/>
        <v>0.75225951074398156</v>
      </c>
      <c r="BW88" s="70">
        <f t="shared" si="47"/>
        <v>0.9161728879223332</v>
      </c>
      <c r="BX88" s="68">
        <f t="shared" si="48"/>
        <v>0.91465801690385184</v>
      </c>
      <c r="BY88" s="68">
        <f t="shared" si="49"/>
        <v>0.89987199855027777</v>
      </c>
      <c r="BZ88" s="69">
        <f t="shared" si="50"/>
        <v>0.76714732618073944</v>
      </c>
      <c r="CA88" s="71">
        <f t="shared" si="51"/>
        <v>5.668981845851139</v>
      </c>
      <c r="CB88" s="72">
        <f t="shared" si="52"/>
        <v>5.6110186805495683</v>
      </c>
      <c r="CC88" s="72">
        <f t="shared" si="53"/>
        <v>7.6284344222794864</v>
      </c>
      <c r="CD88" s="73">
        <f t="shared" si="54"/>
        <v>6.4230486425996736</v>
      </c>
    </row>
    <row r="89" spans="1:82" s="22" customFormat="1" x14ac:dyDescent="0.25">
      <c r="A89" s="21">
        <v>4</v>
      </c>
      <c r="B89" s="22" t="s">
        <v>148</v>
      </c>
      <c r="C89" s="23">
        <v>2379784727.25</v>
      </c>
      <c r="D89" s="24">
        <v>378638378.24000013</v>
      </c>
      <c r="E89" s="24">
        <v>2758423105.4899998</v>
      </c>
      <c r="F89" s="24">
        <v>2256356817.8099995</v>
      </c>
      <c r="G89" s="24">
        <v>2155376238.1199999</v>
      </c>
      <c r="H89" s="24">
        <v>100980579.68999994</v>
      </c>
      <c r="I89" s="25">
        <v>502066287.67999995</v>
      </c>
      <c r="J89" s="23">
        <v>2116960042</v>
      </c>
      <c r="K89" s="24">
        <v>-8012837.5099999486</v>
      </c>
      <c r="L89" s="24">
        <v>2108947204.49</v>
      </c>
      <c r="M89" s="24">
        <v>1880280832.1699998</v>
      </c>
      <c r="N89" s="24">
        <v>1812383092.5</v>
      </c>
      <c r="O89" s="24">
        <v>67897739.670000017</v>
      </c>
      <c r="P89" s="25">
        <v>228666372.32000005</v>
      </c>
      <c r="Q89" s="23">
        <v>2305582975.7399998</v>
      </c>
      <c r="R89" s="24">
        <v>51176843.680000044</v>
      </c>
      <c r="S89" s="24">
        <v>2356759819.4200006</v>
      </c>
      <c r="T89" s="24">
        <v>2223453228.2799993</v>
      </c>
      <c r="U89" s="24">
        <v>2032323409.4300001</v>
      </c>
      <c r="V89" s="24">
        <v>191129818.85000014</v>
      </c>
      <c r="W89" s="25">
        <v>133306591.13999997</v>
      </c>
      <c r="X89" s="23">
        <v>2266454602.6400003</v>
      </c>
      <c r="Y89" s="24">
        <v>18332162.539999962</v>
      </c>
      <c r="Z89" s="24">
        <v>2284786765.1799994</v>
      </c>
      <c r="AA89" s="24">
        <v>2023415231.3800008</v>
      </c>
      <c r="AB89" s="24">
        <v>1926451254.9299998</v>
      </c>
      <c r="AC89" s="24">
        <v>96963976.449999914</v>
      </c>
      <c r="AD89" s="25">
        <v>261371533.79999998</v>
      </c>
      <c r="AE89" s="24">
        <v>9068782347.6299992</v>
      </c>
      <c r="AF89" s="24">
        <v>440134546.95000017</v>
      </c>
      <c r="AG89" s="24">
        <v>9508916894.579998</v>
      </c>
      <c r="AH89" s="24">
        <v>8383506109.6400023</v>
      </c>
      <c r="AI89" s="24">
        <v>7926533994.9800005</v>
      </c>
      <c r="AJ89" s="24">
        <v>456972114.66000003</v>
      </c>
      <c r="AK89" s="26">
        <v>1125410784.9400001</v>
      </c>
      <c r="AM89" s="27">
        <f t="shared" si="32"/>
        <v>0.23558362313163905</v>
      </c>
      <c r="AN89" s="31">
        <f t="shared" si="33"/>
        <v>0.42897815817699597</v>
      </c>
      <c r="AO89" s="31">
        <f t="shared" si="34"/>
        <v>0.25112397865683844</v>
      </c>
      <c r="AP89" s="31">
        <f t="shared" si="35"/>
        <v>0.21958546367435561</v>
      </c>
      <c r="AQ89" s="31">
        <f t="shared" si="36"/>
        <v>0.21574793496998981</v>
      </c>
      <c r="AR89" s="31">
        <f t="shared" si="37"/>
        <v>0.35397368087152326</v>
      </c>
      <c r="AS89" s="32">
        <f t="shared" si="38"/>
        <v>0.70835395524345957</v>
      </c>
      <c r="AT89" s="30">
        <f t="shared" si="30"/>
        <v>0.21115728341609086</v>
      </c>
      <c r="AU89" s="31">
        <f t="shared" si="30"/>
        <v>-1.7014178015618671E-2</v>
      </c>
      <c r="AV89" s="31">
        <f t="shared" si="30"/>
        <v>0.20091978865623561</v>
      </c>
      <c r="AW89" s="31">
        <f t="shared" si="30"/>
        <v>0.18833982727665702</v>
      </c>
      <c r="AX89" s="31">
        <f t="shared" si="30"/>
        <v>0.1865249803359062</v>
      </c>
      <c r="AY89" s="31">
        <f t="shared" si="55"/>
        <v>0.25441542999993744</v>
      </c>
      <c r="AZ89" s="32">
        <f t="shared" si="55"/>
        <v>0.44572986677872867</v>
      </c>
      <c r="BA89" s="30">
        <f t="shared" si="55"/>
        <v>0.21993408553816077</v>
      </c>
      <c r="BB89" s="31">
        <f t="shared" si="55"/>
        <v>7.4159717121555474E-2</v>
      </c>
      <c r="BC89" s="31">
        <f t="shared" si="55"/>
        <v>0.21093059616764337</v>
      </c>
      <c r="BD89" s="31">
        <f t="shared" si="55"/>
        <v>0.20529001617220038</v>
      </c>
      <c r="BE89" s="31">
        <f t="shared" si="55"/>
        <v>0.19683676773524539</v>
      </c>
      <c r="BF89" s="31">
        <f t="shared" si="55"/>
        <v>0.37782156576809217</v>
      </c>
      <c r="BG89" s="32">
        <f t="shared" si="55"/>
        <v>0.38937305866881244</v>
      </c>
      <c r="BH89" s="30">
        <f t="shared" si="55"/>
        <v>0.20554983813285058</v>
      </c>
      <c r="BI89" s="31">
        <f t="shared" si="55"/>
        <v>6.9172220700959547E-2</v>
      </c>
      <c r="BJ89" s="31">
        <f t="shared" si="55"/>
        <v>0.20234887843033578</v>
      </c>
      <c r="BK89" s="31">
        <f t="shared" si="55"/>
        <v>0.18967977142181791</v>
      </c>
      <c r="BL89" s="31">
        <f t="shared" si="55"/>
        <v>0.1872363817196753</v>
      </c>
      <c r="BM89" s="31">
        <f t="shared" si="55"/>
        <v>0.25607095839742888</v>
      </c>
      <c r="BN89" s="32">
        <f t="shared" si="55"/>
        <v>0.4190049547588911</v>
      </c>
      <c r="BO89" s="30">
        <f t="shared" si="39"/>
        <v>0.15910614683099594</v>
      </c>
      <c r="BP89" s="31">
        <f t="shared" si="40"/>
        <v>-3.7850679044606874E-3</v>
      </c>
      <c r="BQ89" s="31">
        <f t="shared" si="41"/>
        <v>2.2196921220575167E-2</v>
      </c>
      <c r="BR89" s="32">
        <f t="shared" si="42"/>
        <v>8.0884755064788792E-3</v>
      </c>
      <c r="BS89" s="30">
        <f t="shared" si="43"/>
        <v>0.81798793423650129</v>
      </c>
      <c r="BT89" s="31">
        <f t="shared" si="44"/>
        <v>0.8915732115848306</v>
      </c>
      <c r="BU89" s="31">
        <f t="shared" si="45"/>
        <v>0.94343649698983412</v>
      </c>
      <c r="BV89" s="32">
        <f t="shared" si="46"/>
        <v>0.88560353299341388</v>
      </c>
      <c r="BW89" s="30">
        <f t="shared" si="47"/>
        <v>0.95524618318657128</v>
      </c>
      <c r="BX89" s="31">
        <f t="shared" si="48"/>
        <v>0.96388957515902551</v>
      </c>
      <c r="BY89" s="31">
        <f t="shared" si="49"/>
        <v>0.9140391997371351</v>
      </c>
      <c r="BZ89" s="32">
        <f t="shared" si="50"/>
        <v>0.9520790518197938</v>
      </c>
      <c r="CA89" s="34">
        <f t="shared" si="51"/>
        <v>912.74650282841924</v>
      </c>
      <c r="CB89" s="35">
        <f t="shared" si="52"/>
        <v>768.23952425701282</v>
      </c>
      <c r="CC89" s="35">
        <f t="shared" si="53"/>
        <v>916.58517260072006</v>
      </c>
      <c r="CD89" s="36">
        <f t="shared" si="54"/>
        <v>839.8827275270595</v>
      </c>
    </row>
    <row r="90" spans="1:82" s="38" customFormat="1" x14ac:dyDescent="0.25">
      <c r="A90" s="37">
        <v>41</v>
      </c>
      <c r="B90" s="38" t="s">
        <v>149</v>
      </c>
      <c r="C90" s="39">
        <v>1443818787.23</v>
      </c>
      <c r="D90" s="40">
        <v>31516689.159999989</v>
      </c>
      <c r="E90" s="40">
        <v>1475335476.3899999</v>
      </c>
      <c r="F90" s="40">
        <v>1225685901.49</v>
      </c>
      <c r="G90" s="40">
        <v>1168558247.3199999</v>
      </c>
      <c r="H90" s="40">
        <v>57127654.169999972</v>
      </c>
      <c r="I90" s="41">
        <v>249649574.90000001</v>
      </c>
      <c r="J90" s="39">
        <v>1318536495</v>
      </c>
      <c r="K90" s="40">
        <v>-2960372.2299999539</v>
      </c>
      <c r="L90" s="40">
        <v>1315576122.77</v>
      </c>
      <c r="M90" s="40">
        <v>1269700778.6100001</v>
      </c>
      <c r="N90" s="40">
        <v>1240694407.1699998</v>
      </c>
      <c r="O90" s="40">
        <v>29006371.440000024</v>
      </c>
      <c r="P90" s="41">
        <v>45875344.160000011</v>
      </c>
      <c r="Q90" s="39">
        <v>1346482236.8399999</v>
      </c>
      <c r="R90" s="40">
        <v>44473517.340000041</v>
      </c>
      <c r="S90" s="40">
        <v>1390955754.1800001</v>
      </c>
      <c r="T90" s="40">
        <v>1364370441.5599999</v>
      </c>
      <c r="U90" s="40">
        <v>1260700014.7199998</v>
      </c>
      <c r="V90" s="40">
        <v>103670426.84000009</v>
      </c>
      <c r="W90" s="41">
        <v>26585312.61999999</v>
      </c>
      <c r="X90" s="39">
        <v>1382171426.4100001</v>
      </c>
      <c r="Y90" s="40">
        <v>7477302.5599999726</v>
      </c>
      <c r="Z90" s="40">
        <v>1389648728.9699998</v>
      </c>
      <c r="AA90" s="40">
        <v>1312593249.2600002</v>
      </c>
      <c r="AB90" s="40">
        <v>1284395040.23</v>
      </c>
      <c r="AC90" s="40">
        <v>28198209.029999964</v>
      </c>
      <c r="AD90" s="41">
        <v>77055479.709999979</v>
      </c>
      <c r="AE90" s="40">
        <v>5491008945.4800005</v>
      </c>
      <c r="AF90" s="40">
        <v>80507136.830000043</v>
      </c>
      <c r="AG90" s="40">
        <v>5571516082.3099985</v>
      </c>
      <c r="AH90" s="40">
        <v>5172350370.920001</v>
      </c>
      <c r="AI90" s="40">
        <v>4954347709.4400005</v>
      </c>
      <c r="AJ90" s="40">
        <v>218002661.48000005</v>
      </c>
      <c r="AK90" s="42">
        <v>399165711.38999999</v>
      </c>
      <c r="AM90" s="43">
        <f t="shared" si="32"/>
        <v>0.14292892006002031</v>
      </c>
      <c r="AN90" s="44">
        <f t="shared" si="33"/>
        <v>3.5706816964877368E-2</v>
      </c>
      <c r="AO90" s="44">
        <f t="shared" si="34"/>
        <v>0.13431301164323214</v>
      </c>
      <c r="AP90" s="44">
        <f t="shared" si="35"/>
        <v>0.11928202351391828</v>
      </c>
      <c r="AQ90" s="44">
        <f t="shared" si="36"/>
        <v>0.11696984697731658</v>
      </c>
      <c r="AR90" s="44">
        <f t="shared" si="37"/>
        <v>0.20025321787801997</v>
      </c>
      <c r="AS90" s="45">
        <f t="shared" si="38"/>
        <v>0.35222493153727802</v>
      </c>
      <c r="AT90" s="46">
        <f t="shared" si="30"/>
        <v>0.1315181103305747</v>
      </c>
      <c r="AU90" s="44">
        <f t="shared" si="30"/>
        <v>-6.2859505201314832E-3</v>
      </c>
      <c r="AV90" s="44">
        <f t="shared" si="30"/>
        <v>0.12533517955564905</v>
      </c>
      <c r="AW90" s="44">
        <f t="shared" si="30"/>
        <v>0.12718058985926187</v>
      </c>
      <c r="AX90" s="44">
        <f t="shared" si="30"/>
        <v>0.12768851180410853</v>
      </c>
      <c r="AY90" s="44">
        <f t="shared" si="30"/>
        <v>0.10868798429097264</v>
      </c>
      <c r="AZ90" s="45">
        <f t="shared" si="30"/>
        <v>8.9422903916321364E-2</v>
      </c>
      <c r="BA90" s="46">
        <f t="shared" si="55"/>
        <v>0.12844358349659238</v>
      </c>
      <c r="BB90" s="44">
        <f t="shared" si="55"/>
        <v>6.4446011675860976E-2</v>
      </c>
      <c r="BC90" s="44">
        <f t="shared" si="55"/>
        <v>0.12449088959103438</v>
      </c>
      <c r="BD90" s="44">
        <f t="shared" si="55"/>
        <v>0.12597145127689308</v>
      </c>
      <c r="BE90" s="44">
        <f t="shared" si="55"/>
        <v>0.12210267068215268</v>
      </c>
      <c r="BF90" s="44">
        <f t="shared" si="55"/>
        <v>0.20493360600773286</v>
      </c>
      <c r="BG90" s="45">
        <f t="shared" si="55"/>
        <v>7.7652608186827107E-2</v>
      </c>
      <c r="BH90" s="46">
        <f t="shared" si="55"/>
        <v>0.12535221867647239</v>
      </c>
      <c r="BI90" s="44">
        <f t="shared" si="55"/>
        <v>2.8213890303427833E-2</v>
      </c>
      <c r="BJ90" s="44">
        <f t="shared" si="55"/>
        <v>0.12307225602169845</v>
      </c>
      <c r="BK90" s="44">
        <f t="shared" si="55"/>
        <v>0.12304562287971661</v>
      </c>
      <c r="BL90" s="44">
        <f t="shared" si="55"/>
        <v>0.12483341035280976</v>
      </c>
      <c r="BM90" s="44">
        <f t="shared" si="55"/>
        <v>7.4468299215498288E-2</v>
      </c>
      <c r="BN90" s="45">
        <f t="shared" si="55"/>
        <v>0.12352771290893039</v>
      </c>
      <c r="BO90" s="46">
        <f t="shared" si="39"/>
        <v>2.1828701384656098E-2</v>
      </c>
      <c r="BP90" s="44">
        <f t="shared" si="40"/>
        <v>-2.2451955188392066E-3</v>
      </c>
      <c r="BQ90" s="44">
        <f t="shared" si="41"/>
        <v>3.3029412585770898E-2</v>
      </c>
      <c r="BR90" s="45">
        <f t="shared" si="42"/>
        <v>5.4098228462306124E-3</v>
      </c>
      <c r="BS90" s="46">
        <f t="shared" si="43"/>
        <v>0.83078453755421944</v>
      </c>
      <c r="BT90" s="44">
        <f t="shared" si="44"/>
        <v>0.96512908423466415</v>
      </c>
      <c r="BU90" s="44">
        <f t="shared" si="45"/>
        <v>0.98088701776450626</v>
      </c>
      <c r="BV90" s="45">
        <f t="shared" si="46"/>
        <v>0.94455039025069831</v>
      </c>
      <c r="BW90" s="46">
        <f t="shared" si="47"/>
        <v>0.9533912774059381</v>
      </c>
      <c r="BX90" s="44">
        <f t="shared" si="48"/>
        <v>0.9771549549873042</v>
      </c>
      <c r="BY90" s="44">
        <f t="shared" si="49"/>
        <v>0.92401592435448465</v>
      </c>
      <c r="BZ90" s="45">
        <f t="shared" si="50"/>
        <v>0.97851717655420101</v>
      </c>
      <c r="CA90" s="47">
        <f t="shared" si="51"/>
        <v>495.81720024093346</v>
      </c>
      <c r="CB90" s="48">
        <f t="shared" si="52"/>
        <v>518.77055034506373</v>
      </c>
      <c r="CC90" s="48">
        <f t="shared" si="53"/>
        <v>562.4412066612224</v>
      </c>
      <c r="CD90" s="49">
        <f t="shared" si="54"/>
        <v>544.83349795198671</v>
      </c>
    </row>
    <row r="91" spans="1:82" s="51" customFormat="1" x14ac:dyDescent="0.25">
      <c r="A91" s="50" t="s">
        <v>150</v>
      </c>
      <c r="B91" s="51" t="s">
        <v>151</v>
      </c>
      <c r="C91" s="52">
        <v>52694641.880000003</v>
      </c>
      <c r="D91" s="53">
        <v>-373484.2200000016</v>
      </c>
      <c r="E91" s="53">
        <v>52321157.660000004</v>
      </c>
      <c r="F91" s="53">
        <v>50588860.909999996</v>
      </c>
      <c r="G91" s="53">
        <v>49893238.109999999</v>
      </c>
      <c r="H91" s="53">
        <v>695622.79999999888</v>
      </c>
      <c r="I91" s="54">
        <v>1732296.7500000019</v>
      </c>
      <c r="J91" s="52">
        <v>52866524</v>
      </c>
      <c r="K91" s="53">
        <v>-2200838.5799999982</v>
      </c>
      <c r="L91" s="53">
        <v>50665685.420000002</v>
      </c>
      <c r="M91" s="53">
        <v>48408953.899999999</v>
      </c>
      <c r="N91" s="53">
        <v>48052041.980000004</v>
      </c>
      <c r="O91" s="53">
        <v>356911.91999999806</v>
      </c>
      <c r="P91" s="54">
        <v>2256731.5200000014</v>
      </c>
      <c r="Q91" s="52">
        <v>52105308.890000001</v>
      </c>
      <c r="R91" s="53">
        <v>-1651043.0399999991</v>
      </c>
      <c r="S91" s="53">
        <v>50454265.850000001</v>
      </c>
      <c r="T91" s="53">
        <v>48191762.280000001</v>
      </c>
      <c r="U91" s="53">
        <v>47460484.239999995</v>
      </c>
      <c r="V91" s="53">
        <v>731278.04000000469</v>
      </c>
      <c r="W91" s="54">
        <v>2262503.5699999994</v>
      </c>
      <c r="X91" s="52">
        <v>52053030</v>
      </c>
      <c r="Y91" s="53">
        <v>105714.29999999702</v>
      </c>
      <c r="Z91" s="53">
        <v>52158744.299999997</v>
      </c>
      <c r="AA91" s="53">
        <v>49385985.760000005</v>
      </c>
      <c r="AB91" s="53">
        <v>48479279.07</v>
      </c>
      <c r="AC91" s="53">
        <v>906706.69000000227</v>
      </c>
      <c r="AD91" s="54">
        <v>2772758.5399999935</v>
      </c>
      <c r="AE91" s="53">
        <v>209719504.76999998</v>
      </c>
      <c r="AF91" s="53">
        <v>-4119651.5400000019</v>
      </c>
      <c r="AG91" s="53">
        <v>205599853.23000002</v>
      </c>
      <c r="AH91" s="53">
        <v>196575562.85000002</v>
      </c>
      <c r="AI91" s="53">
        <v>193885043.40000001</v>
      </c>
      <c r="AJ91" s="53">
        <v>2690519.4500000039</v>
      </c>
      <c r="AK91" s="55">
        <v>9024290.3799999952</v>
      </c>
      <c r="AM91" s="56">
        <f t="shared" si="32"/>
        <v>5.2164359706853838E-3</v>
      </c>
      <c r="AN91" s="57">
        <f t="shared" si="33"/>
        <v>-4.2313875721868661E-4</v>
      </c>
      <c r="AO91" s="57">
        <f t="shared" si="34"/>
        <v>4.763263929076219E-3</v>
      </c>
      <c r="AP91" s="57">
        <f t="shared" si="35"/>
        <v>4.9232366051313297E-3</v>
      </c>
      <c r="AQ91" s="57">
        <f t="shared" si="36"/>
        <v>4.9941921511520325E-3</v>
      </c>
      <c r="AR91" s="57">
        <f t="shared" si="37"/>
        <v>2.4384110664650831E-3</v>
      </c>
      <c r="AS91" s="58">
        <f t="shared" si="38"/>
        <v>2.4440582541164174E-3</v>
      </c>
      <c r="AT91" s="59">
        <f t="shared" si="30"/>
        <v>5.2731990070748677E-3</v>
      </c>
      <c r="AU91" s="57">
        <f t="shared" si="30"/>
        <v>-4.6731834181124718E-3</v>
      </c>
      <c r="AV91" s="57">
        <f t="shared" si="30"/>
        <v>4.8269291829766085E-3</v>
      </c>
      <c r="AW91" s="57">
        <f t="shared" si="30"/>
        <v>4.8489214271505883E-3</v>
      </c>
      <c r="AX91" s="57">
        <f t="shared" si="30"/>
        <v>4.9453706683260951E-3</v>
      </c>
      <c r="AY91" s="57">
        <f t="shared" si="30"/>
        <v>1.3373626285680853E-3</v>
      </c>
      <c r="AZ91" s="58">
        <f t="shared" si="30"/>
        <v>4.3989530666857009E-3</v>
      </c>
      <c r="BA91" s="59">
        <f t="shared" si="55"/>
        <v>4.9704276892170553E-3</v>
      </c>
      <c r="BB91" s="57">
        <f t="shared" si="55"/>
        <v>-2.3925055942784321E-3</v>
      </c>
      <c r="BC91" s="57">
        <f t="shared" si="55"/>
        <v>4.5156694743549884E-3</v>
      </c>
      <c r="BD91" s="57">
        <f t="shared" si="55"/>
        <v>4.4495146252665745E-3</v>
      </c>
      <c r="BE91" s="57">
        <f t="shared" si="55"/>
        <v>4.5966937494319703E-3</v>
      </c>
      <c r="BF91" s="57">
        <f t="shared" si="55"/>
        <v>1.4455756602869982E-3</v>
      </c>
      <c r="BG91" s="58">
        <f t="shared" si="55"/>
        <v>6.6085099601325501E-3</v>
      </c>
      <c r="BH91" s="59">
        <f t="shared" si="55"/>
        <v>4.7208057370138742E-3</v>
      </c>
      <c r="BI91" s="57">
        <f t="shared" si="55"/>
        <v>3.988887222056704E-4</v>
      </c>
      <c r="BJ91" s="57">
        <f t="shared" si="55"/>
        <v>4.6193647347253369E-3</v>
      </c>
      <c r="BK91" s="57">
        <f t="shared" si="55"/>
        <v>4.6295601343324666E-3</v>
      </c>
      <c r="BL91" s="57">
        <f t="shared" si="55"/>
        <v>4.7118164958578276E-3</v>
      </c>
      <c r="BM91" s="57">
        <f t="shared" si="55"/>
        <v>2.3945104109193245E-3</v>
      </c>
      <c r="BN91" s="58">
        <f t="shared" si="55"/>
        <v>4.4450118561841119E-3</v>
      </c>
      <c r="BO91" s="59">
        <f t="shared" si="39"/>
        <v>-7.0877077189465771E-3</v>
      </c>
      <c r="BP91" s="57">
        <f t="shared" si="40"/>
        <v>-4.1630098093833411E-2</v>
      </c>
      <c r="BQ91" s="57">
        <f t="shared" si="41"/>
        <v>-3.1686656795098009E-2</v>
      </c>
      <c r="BR91" s="58">
        <f t="shared" si="42"/>
        <v>2.0308961841413848E-3</v>
      </c>
      <c r="BS91" s="59">
        <f t="shared" si="43"/>
        <v>0.96689108522297929</v>
      </c>
      <c r="BT91" s="57">
        <f t="shared" si="44"/>
        <v>0.95545838369119995</v>
      </c>
      <c r="BU91" s="57">
        <f t="shared" si="45"/>
        <v>0.95515733839579786</v>
      </c>
      <c r="BV91" s="58">
        <f t="shared" si="46"/>
        <v>0.94684000588564798</v>
      </c>
      <c r="BW91" s="59">
        <f t="shared" si="47"/>
        <v>0.98624948679438462</v>
      </c>
      <c r="BX91" s="57">
        <f t="shared" si="48"/>
        <v>0.99262715073873975</v>
      </c>
      <c r="BY91" s="57">
        <f t="shared" si="49"/>
        <v>0.98482566303030816</v>
      </c>
      <c r="BZ91" s="58">
        <f t="shared" si="50"/>
        <v>0.98164040514638484</v>
      </c>
      <c r="CA91" s="60">
        <f t="shared" si="51"/>
        <v>20.464319079857543</v>
      </c>
      <c r="CB91" s="61">
        <f t="shared" si="52"/>
        <v>19.778785741806296</v>
      </c>
      <c r="CC91" s="61">
        <f t="shared" si="53"/>
        <v>19.86632962885249</v>
      </c>
      <c r="CD91" s="62">
        <f t="shared" si="54"/>
        <v>20.499221207024515</v>
      </c>
    </row>
    <row r="92" spans="1:82" x14ac:dyDescent="0.25">
      <c r="A92" s="1" t="s">
        <v>152</v>
      </c>
      <c r="B92" t="s">
        <v>153</v>
      </c>
      <c r="C92" s="63">
        <v>47666313.880000003</v>
      </c>
      <c r="D92" s="64">
        <v>-483746.28000000119</v>
      </c>
      <c r="E92" s="64">
        <v>47182567.600000001</v>
      </c>
      <c r="F92" s="64">
        <v>45596997.539999999</v>
      </c>
      <c r="G92" s="64">
        <v>45117563.390000001</v>
      </c>
      <c r="H92" s="64">
        <v>479434.14999999851</v>
      </c>
      <c r="I92" s="65">
        <v>1585570.0600000024</v>
      </c>
      <c r="J92" s="63">
        <v>47771536</v>
      </c>
      <c r="K92" s="64">
        <v>-2382763.5799999982</v>
      </c>
      <c r="L92" s="64">
        <v>45388772.420000002</v>
      </c>
      <c r="M92" s="64">
        <v>43291682.030000001</v>
      </c>
      <c r="N92" s="64">
        <v>43020632.130000003</v>
      </c>
      <c r="O92" s="64">
        <v>271049.89999999758</v>
      </c>
      <c r="P92" s="65">
        <v>2097090.3900000015</v>
      </c>
      <c r="Q92" s="63">
        <v>46985693</v>
      </c>
      <c r="R92" s="64">
        <v>-1954543.0399999991</v>
      </c>
      <c r="S92" s="64">
        <v>45031149.960000001</v>
      </c>
      <c r="T92" s="64">
        <v>43049364.460000001</v>
      </c>
      <c r="U92" s="64">
        <v>42452455.409999996</v>
      </c>
      <c r="V92" s="64">
        <v>596909.05000000447</v>
      </c>
      <c r="W92" s="65">
        <v>1981785.5</v>
      </c>
      <c r="X92" s="63">
        <v>46868424</v>
      </c>
      <c r="Y92" s="64">
        <v>-261785.70000000298</v>
      </c>
      <c r="Z92" s="64">
        <v>46606638.299999997</v>
      </c>
      <c r="AA92" s="64">
        <v>44244772.020000003</v>
      </c>
      <c r="AB92" s="64">
        <v>43536108.100000001</v>
      </c>
      <c r="AC92" s="64">
        <v>708663.92000000179</v>
      </c>
      <c r="AD92" s="65">
        <v>2361866.2799999937</v>
      </c>
      <c r="AE92" s="64">
        <v>189291966.88</v>
      </c>
      <c r="AF92" s="64">
        <v>-5082838.6000000015</v>
      </c>
      <c r="AG92" s="64">
        <v>184209128.28000003</v>
      </c>
      <c r="AH92" s="64">
        <v>176182816.05000001</v>
      </c>
      <c r="AI92" s="64">
        <v>174126759.03</v>
      </c>
      <c r="AJ92" s="64">
        <v>2056057.0200000023</v>
      </c>
      <c r="AK92" s="66">
        <v>8026312.2299999977</v>
      </c>
      <c r="AM92" s="67">
        <f t="shared" si="32"/>
        <v>4.7186633297527968E-3</v>
      </c>
      <c r="AN92" s="68">
        <f t="shared" si="33"/>
        <v>-5.4806010205293929E-4</v>
      </c>
      <c r="AO92" s="68">
        <f t="shared" si="34"/>
        <v>4.29545201944372E-3</v>
      </c>
      <c r="AP92" s="68">
        <f t="shared" si="35"/>
        <v>4.4374355013128367E-3</v>
      </c>
      <c r="AQ92" s="68">
        <f t="shared" si="36"/>
        <v>4.5161586919787574E-3</v>
      </c>
      <c r="AR92" s="68">
        <f t="shared" si="37"/>
        <v>1.6805911724015932E-3</v>
      </c>
      <c r="AS92" s="69">
        <f t="shared" si="38"/>
        <v>2.2370448900414235E-3</v>
      </c>
      <c r="AT92" s="70">
        <f t="shared" si="30"/>
        <v>4.7649967719012752E-3</v>
      </c>
      <c r="AU92" s="68">
        <f t="shared" si="30"/>
        <v>-5.0594765797582078E-3</v>
      </c>
      <c r="AV92" s="68">
        <f t="shared" si="30"/>
        <v>4.3241967094182028E-3</v>
      </c>
      <c r="AW92" s="68">
        <f t="shared" si="30"/>
        <v>4.336345814170901E-3</v>
      </c>
      <c r="AX92" s="68">
        <f t="shared" si="30"/>
        <v>4.4275532006964498E-3</v>
      </c>
      <c r="AY92" s="68">
        <f t="shared" si="30"/>
        <v>1.0156343524114167E-3</v>
      </c>
      <c r="AZ92" s="69">
        <f t="shared" si="30"/>
        <v>4.0877712392689107E-3</v>
      </c>
      <c r="BA92" s="70">
        <f t="shared" si="55"/>
        <v>4.4820574805012336E-3</v>
      </c>
      <c r="BB92" s="68">
        <f t="shared" si="55"/>
        <v>-2.8323036069719744E-3</v>
      </c>
      <c r="BC92" s="68">
        <f t="shared" si="55"/>
        <v>4.0302992391965178E-3</v>
      </c>
      <c r="BD92" s="68">
        <f t="shared" si="55"/>
        <v>3.9747203196322106E-3</v>
      </c>
      <c r="BE92" s="68">
        <f t="shared" si="55"/>
        <v>4.1116507670758322E-3</v>
      </c>
      <c r="BF92" s="68">
        <f t="shared" si="55"/>
        <v>1.1799577546250885E-3</v>
      </c>
      <c r="BG92" s="69">
        <f t="shared" si="55"/>
        <v>5.7885651051574998E-3</v>
      </c>
      <c r="BH92" s="70">
        <f t="shared" si="55"/>
        <v>4.2506022205431411E-3</v>
      </c>
      <c r="BI92" s="68">
        <f t="shared" si="55"/>
        <v>-9.8778843888405916E-4</v>
      </c>
      <c r="BJ92" s="68">
        <f t="shared" si="55"/>
        <v>4.1276503922108264E-3</v>
      </c>
      <c r="BK92" s="68">
        <f t="shared" si="55"/>
        <v>4.1476104920097588E-3</v>
      </c>
      <c r="BL92" s="68">
        <f t="shared" si="55"/>
        <v>4.2313779463352399E-3</v>
      </c>
      <c r="BM92" s="68">
        <f t="shared" si="55"/>
        <v>1.8715017248663946E-3</v>
      </c>
      <c r="BN92" s="69">
        <f t="shared" si="55"/>
        <v>3.7863100828539721E-3</v>
      </c>
      <c r="BO92" s="70">
        <f t="shared" si="39"/>
        <v>-1.0148598467627118E-2</v>
      </c>
      <c r="BP92" s="68">
        <f t="shared" si="40"/>
        <v>-4.9878312055948927E-2</v>
      </c>
      <c r="BQ92" s="68">
        <f t="shared" si="41"/>
        <v>-4.1598684944372306E-2</v>
      </c>
      <c r="BR92" s="69">
        <f t="shared" si="42"/>
        <v>-5.5855451849629719E-3</v>
      </c>
      <c r="BS92" s="70">
        <f t="shared" si="43"/>
        <v>0.96639500263228573</v>
      </c>
      <c r="BT92" s="68">
        <f t="shared" si="44"/>
        <v>0.95379715559181011</v>
      </c>
      <c r="BU92" s="68">
        <f t="shared" si="45"/>
        <v>0.95599078633878176</v>
      </c>
      <c r="BV92" s="69">
        <f t="shared" si="46"/>
        <v>0.94932339327292792</v>
      </c>
      <c r="BW92" s="70">
        <f t="shared" si="47"/>
        <v>0.9894854008845777</v>
      </c>
      <c r="BX92" s="68">
        <f t="shared" si="48"/>
        <v>0.99373898432007868</v>
      </c>
      <c r="BY92" s="68">
        <f t="shared" si="49"/>
        <v>0.98613431214403569</v>
      </c>
      <c r="BZ92" s="69">
        <f t="shared" si="50"/>
        <v>0.98398310381891751</v>
      </c>
      <c r="CA92" s="71">
        <f t="shared" si="51"/>
        <v>18.444999352764423</v>
      </c>
      <c r="CB92" s="72">
        <f t="shared" si="52"/>
        <v>17.687986091221354</v>
      </c>
      <c r="CC92" s="72">
        <f t="shared" si="53"/>
        <v>17.746453423013676</v>
      </c>
      <c r="CD92" s="73">
        <f t="shared" si="54"/>
        <v>18.365197230242526</v>
      </c>
    </row>
    <row r="93" spans="1:82" s="75" customFormat="1" x14ac:dyDescent="0.25">
      <c r="A93" s="74" t="s">
        <v>154</v>
      </c>
      <c r="B93" s="75" t="s">
        <v>155</v>
      </c>
      <c r="C93" s="76">
        <v>5028328</v>
      </c>
      <c r="D93" s="77">
        <v>110262.05999999959</v>
      </c>
      <c r="E93" s="77">
        <v>5138590.0599999996</v>
      </c>
      <c r="F93" s="77">
        <v>4991863.37</v>
      </c>
      <c r="G93" s="77">
        <v>4775674.72</v>
      </c>
      <c r="H93" s="77">
        <v>216188.65000000037</v>
      </c>
      <c r="I93" s="78">
        <v>146726.68999999948</v>
      </c>
      <c r="J93" s="76">
        <v>5094988</v>
      </c>
      <c r="K93" s="77">
        <v>181925</v>
      </c>
      <c r="L93" s="77">
        <v>5276913</v>
      </c>
      <c r="M93" s="77">
        <v>5117271.87</v>
      </c>
      <c r="N93" s="77">
        <v>5031409.8499999996</v>
      </c>
      <c r="O93" s="77">
        <v>85862.020000000484</v>
      </c>
      <c r="P93" s="78">
        <v>159641.12999999989</v>
      </c>
      <c r="Q93" s="76">
        <v>5119615.8899999997</v>
      </c>
      <c r="R93" s="77">
        <v>303500</v>
      </c>
      <c r="S93" s="77">
        <v>5423115.8899999997</v>
      </c>
      <c r="T93" s="77">
        <v>5142397.82</v>
      </c>
      <c r="U93" s="77">
        <v>5008028.83</v>
      </c>
      <c r="V93" s="77">
        <v>134368.99000000022</v>
      </c>
      <c r="W93" s="78">
        <v>280718.06999999937</v>
      </c>
      <c r="X93" s="76">
        <v>5184606</v>
      </c>
      <c r="Y93" s="77">
        <v>367500</v>
      </c>
      <c r="Z93" s="77">
        <v>5552106</v>
      </c>
      <c r="AA93" s="77">
        <v>5141213.74</v>
      </c>
      <c r="AB93" s="77">
        <v>4943170.97</v>
      </c>
      <c r="AC93" s="77">
        <v>198042.77000000048</v>
      </c>
      <c r="AD93" s="78">
        <v>410892.25999999978</v>
      </c>
      <c r="AE93" s="77">
        <v>20427537.890000001</v>
      </c>
      <c r="AF93" s="77">
        <v>963187.05999999959</v>
      </c>
      <c r="AG93" s="77">
        <v>21390724.949999999</v>
      </c>
      <c r="AH93" s="77">
        <v>20392746.800000001</v>
      </c>
      <c r="AI93" s="77">
        <v>19758284.370000001</v>
      </c>
      <c r="AJ93" s="77">
        <v>634462.43000000156</v>
      </c>
      <c r="AK93" s="79">
        <v>997978.14999999851</v>
      </c>
      <c r="AM93" s="80">
        <f t="shared" si="32"/>
        <v>4.9777264093258679E-4</v>
      </c>
      <c r="AN93" s="81">
        <f t="shared" si="33"/>
        <v>1.2492134483425266E-4</v>
      </c>
      <c r="AO93" s="81">
        <f t="shared" si="34"/>
        <v>4.6781190963249796E-4</v>
      </c>
      <c r="AP93" s="81">
        <f t="shared" si="35"/>
        <v>4.8580110381849358E-4</v>
      </c>
      <c r="AQ93" s="81">
        <f t="shared" si="36"/>
        <v>4.7803345917327514E-4</v>
      </c>
      <c r="AR93" s="81">
        <f t="shared" si="37"/>
        <v>7.5781989406349009E-4</v>
      </c>
      <c r="AS93" s="82">
        <f t="shared" si="38"/>
        <v>2.0701336407499417E-4</v>
      </c>
      <c r="AT93" s="83">
        <f t="shared" si="30"/>
        <v>5.0820223517359232E-4</v>
      </c>
      <c r="AU93" s="81">
        <f t="shared" si="30"/>
        <v>3.8629316164573603E-4</v>
      </c>
      <c r="AV93" s="81">
        <f t="shared" si="30"/>
        <v>5.0273247355840558E-4</v>
      </c>
      <c r="AW93" s="81">
        <f t="shared" si="30"/>
        <v>5.1257561297968809E-4</v>
      </c>
      <c r="AX93" s="81">
        <f t="shared" si="30"/>
        <v>5.1781746762964503E-4</v>
      </c>
      <c r="AY93" s="81">
        <f t="shared" si="30"/>
        <v>3.2172827615666852E-4</v>
      </c>
      <c r="AZ93" s="82">
        <f t="shared" si="30"/>
        <v>3.1118182741678976E-4</v>
      </c>
      <c r="BA93" s="83">
        <f t="shared" si="55"/>
        <v>4.8837020871582079E-4</v>
      </c>
      <c r="BB93" s="81">
        <f t="shared" si="55"/>
        <v>4.3979801269354221E-4</v>
      </c>
      <c r="BC93" s="81">
        <f t="shared" si="55"/>
        <v>4.8537023515847038E-4</v>
      </c>
      <c r="BD93" s="81">
        <f t="shared" si="55"/>
        <v>4.7479430563436434E-4</v>
      </c>
      <c r="BE93" s="81">
        <f t="shared" si="55"/>
        <v>4.8504298235613847E-4</v>
      </c>
      <c r="BF93" s="81">
        <f t="shared" si="55"/>
        <v>2.6561790566190956E-4</v>
      </c>
      <c r="BG93" s="82">
        <f t="shared" si="55"/>
        <v>8.1994485497504993E-4</v>
      </c>
      <c r="BH93" s="83">
        <f t="shared" si="55"/>
        <v>4.7020351647073292E-4</v>
      </c>
      <c r="BI93" s="81">
        <f t="shared" si="55"/>
        <v>1.3866771610897297E-3</v>
      </c>
      <c r="BJ93" s="81">
        <f t="shared" si="55"/>
        <v>4.9171434251451011E-4</v>
      </c>
      <c r="BK93" s="81">
        <f t="shared" si="55"/>
        <v>4.8194964232270741E-4</v>
      </c>
      <c r="BL93" s="81">
        <f t="shared" si="55"/>
        <v>4.8043854952258751E-4</v>
      </c>
      <c r="BM93" s="81">
        <f t="shared" si="55"/>
        <v>5.230086860529299E-4</v>
      </c>
      <c r="BN93" s="82">
        <f t="shared" si="55"/>
        <v>6.5870177333013922E-4</v>
      </c>
      <c r="BO93" s="83">
        <f t="shared" si="39"/>
        <v>2.192817572759764E-2</v>
      </c>
      <c r="BP93" s="81">
        <f t="shared" si="40"/>
        <v>3.5706659171719342E-2</v>
      </c>
      <c r="BQ93" s="81">
        <f t="shared" si="41"/>
        <v>5.9281791157969083E-2</v>
      </c>
      <c r="BR93" s="82">
        <f t="shared" si="42"/>
        <v>7.088291762189837E-2</v>
      </c>
      <c r="BS93" s="83">
        <f t="shared" si="43"/>
        <v>0.97144611882116172</v>
      </c>
      <c r="BT93" s="81">
        <f t="shared" si="44"/>
        <v>0.96974724995466099</v>
      </c>
      <c r="BU93" s="81">
        <f t="shared" si="45"/>
        <v>0.94823675619441739</v>
      </c>
      <c r="BV93" s="82">
        <f t="shared" si="46"/>
        <v>0.92599344104741521</v>
      </c>
      <c r="BW93" s="83">
        <f t="shared" si="47"/>
        <v>0.95669179342943422</v>
      </c>
      <c r="BX93" s="81">
        <f t="shared" si="48"/>
        <v>0.98322113380307841</v>
      </c>
      <c r="BY93" s="81">
        <f t="shared" si="49"/>
        <v>0.97387036267839733</v>
      </c>
      <c r="BZ93" s="82">
        <f t="shared" si="50"/>
        <v>0.96147937432377584</v>
      </c>
      <c r="CA93" s="84">
        <f t="shared" si="51"/>
        <v>2.0193197270931194</v>
      </c>
      <c r="CB93" s="85">
        <f t="shared" si="52"/>
        <v>2.0907996505849393</v>
      </c>
      <c r="CC93" s="85">
        <f t="shared" si="53"/>
        <v>2.1198762058388136</v>
      </c>
      <c r="CD93" s="86">
        <f t="shared" si="54"/>
        <v>2.1340239767819877</v>
      </c>
    </row>
    <row r="94" spans="1:82" s="51" customFormat="1" x14ac:dyDescent="0.25">
      <c r="A94" s="50" t="s">
        <v>156</v>
      </c>
      <c r="B94" s="51" t="s">
        <v>157</v>
      </c>
      <c r="C94" s="52">
        <v>185661168</v>
      </c>
      <c r="D94" s="53">
        <v>29987203.629999995</v>
      </c>
      <c r="E94" s="53">
        <v>215648371.63</v>
      </c>
      <c r="F94" s="53">
        <v>214128102.44999999</v>
      </c>
      <c r="G94" s="53">
        <v>180597915.81999999</v>
      </c>
      <c r="H94" s="53">
        <v>33530186.629999995</v>
      </c>
      <c r="I94" s="54">
        <v>1520269.1800000072</v>
      </c>
      <c r="J94" s="52">
        <v>151559678</v>
      </c>
      <c r="K94" s="53">
        <v>-17432523.319999993</v>
      </c>
      <c r="L94" s="53">
        <v>134127154.68000001</v>
      </c>
      <c r="M94" s="53">
        <v>124329117.97</v>
      </c>
      <c r="N94" s="53">
        <v>111978637.53</v>
      </c>
      <c r="O94" s="53">
        <v>12350480.439999996</v>
      </c>
      <c r="P94" s="54">
        <v>9798036.7100000121</v>
      </c>
      <c r="Q94" s="52">
        <v>160275596</v>
      </c>
      <c r="R94" s="53">
        <v>-7881809.3400000036</v>
      </c>
      <c r="S94" s="53">
        <v>152393786.66</v>
      </c>
      <c r="T94" s="53">
        <v>145390620.63</v>
      </c>
      <c r="U94" s="53">
        <v>102201172.15000001</v>
      </c>
      <c r="V94" s="53">
        <v>43189448.479999989</v>
      </c>
      <c r="W94" s="54">
        <v>7003166.0300000012</v>
      </c>
      <c r="X94" s="52">
        <v>164283464</v>
      </c>
      <c r="Y94" s="53">
        <v>-27835219.060000002</v>
      </c>
      <c r="Z94" s="53">
        <v>136448244.94</v>
      </c>
      <c r="AA94" s="53">
        <v>116408845.84</v>
      </c>
      <c r="AB94" s="53">
        <v>111001146.06999999</v>
      </c>
      <c r="AC94" s="53">
        <v>5407699.7700000107</v>
      </c>
      <c r="AD94" s="54">
        <v>20039399.099999994</v>
      </c>
      <c r="AE94" s="53">
        <v>661779906</v>
      </c>
      <c r="AF94" s="53">
        <v>-23162348.090000004</v>
      </c>
      <c r="AG94" s="53">
        <v>638617557.91000009</v>
      </c>
      <c r="AH94" s="53">
        <v>600256686.88999999</v>
      </c>
      <c r="AI94" s="53">
        <v>505778871.56999999</v>
      </c>
      <c r="AJ94" s="53">
        <v>94477815.319999993</v>
      </c>
      <c r="AK94" s="55">
        <v>38360871.020000011</v>
      </c>
      <c r="AM94" s="56">
        <f t="shared" si="32"/>
        <v>1.8379280332147918E-2</v>
      </c>
      <c r="AN94" s="57">
        <f t="shared" si="33"/>
        <v>3.39739871110534E-2</v>
      </c>
      <c r="AO94" s="57">
        <f t="shared" si="34"/>
        <v>1.9632404095953297E-2</v>
      </c>
      <c r="AP94" s="57">
        <f t="shared" si="35"/>
        <v>2.083864497452571E-2</v>
      </c>
      <c r="AQ94" s="57">
        <f t="shared" si="36"/>
        <v>1.8077413450579095E-2</v>
      </c>
      <c r="AR94" s="57">
        <f t="shared" si="37"/>
        <v>0.11753550651190803</v>
      </c>
      <c r="AS94" s="58">
        <f t="shared" si="38"/>
        <v>2.1449133572858177E-3</v>
      </c>
      <c r="AT94" s="59">
        <f t="shared" si="30"/>
        <v>1.5117399122783004E-2</v>
      </c>
      <c r="AU94" s="57">
        <f t="shared" si="30"/>
        <v>-3.7015608348197442E-2</v>
      </c>
      <c r="AV94" s="57">
        <f t="shared" si="30"/>
        <v>1.2778318733628407E-2</v>
      </c>
      <c r="AW94" s="57">
        <f t="shared" si="30"/>
        <v>1.2453525134809127E-2</v>
      </c>
      <c r="AX94" s="57">
        <f t="shared" si="30"/>
        <v>1.1524502325009863E-2</v>
      </c>
      <c r="AY94" s="57">
        <f t="shared" si="30"/>
        <v>4.627772304527461E-2</v>
      </c>
      <c r="AZ94" s="58">
        <f t="shared" si="30"/>
        <v>1.9098906206154998E-2</v>
      </c>
      <c r="BA94" s="59">
        <f t="shared" si="55"/>
        <v>1.5289003697223188E-2</v>
      </c>
      <c r="BB94" s="57">
        <f t="shared" si="55"/>
        <v>-1.142143026082834E-2</v>
      </c>
      <c r="BC94" s="57">
        <f t="shared" si="55"/>
        <v>1.3639282207530691E-2</v>
      </c>
      <c r="BD94" s="57">
        <f t="shared" si="55"/>
        <v>1.3423823123775774E-2</v>
      </c>
      <c r="BE94" s="57">
        <f t="shared" si="55"/>
        <v>9.8984975970933305E-3</v>
      </c>
      <c r="BF94" s="57">
        <f t="shared" si="55"/>
        <v>8.5376029483815577E-2</v>
      </c>
      <c r="BG94" s="58">
        <f t="shared" si="55"/>
        <v>2.0455434004781239E-2</v>
      </c>
      <c r="BH94" s="59">
        <f t="shared" si="55"/>
        <v>1.4899234863901531E-2</v>
      </c>
      <c r="BI94" s="57">
        <f t="shared" si="55"/>
        <v>-0.10502983005287492</v>
      </c>
      <c r="BJ94" s="57">
        <f t="shared" si="55"/>
        <v>1.2084344039528593E-2</v>
      </c>
      <c r="BK94" s="57">
        <f t="shared" si="55"/>
        <v>1.091244294694256E-2</v>
      </c>
      <c r="BL94" s="57">
        <f t="shared" si="55"/>
        <v>1.0788465528882095E-2</v>
      </c>
      <c r="BM94" s="57">
        <f t="shared" si="55"/>
        <v>1.4281127007446069E-2</v>
      </c>
      <c r="BN94" s="58">
        <f t="shared" si="55"/>
        <v>3.2125179782263119E-2</v>
      </c>
      <c r="BO94" s="59">
        <f t="shared" si="39"/>
        <v>0.16151575449530725</v>
      </c>
      <c r="BP94" s="57">
        <f t="shared" si="40"/>
        <v>-0.11502085218206912</v>
      </c>
      <c r="BQ94" s="57">
        <f t="shared" si="41"/>
        <v>-4.9176602905909667E-2</v>
      </c>
      <c r="BR94" s="58">
        <f t="shared" si="42"/>
        <v>-0.16943408899632165</v>
      </c>
      <c r="BS94" s="59">
        <f t="shared" si="43"/>
        <v>0.99295024039129576</v>
      </c>
      <c r="BT94" s="57">
        <f t="shared" si="44"/>
        <v>0.92694964167862859</v>
      </c>
      <c r="BU94" s="57">
        <f t="shared" si="45"/>
        <v>0.95404559343600737</v>
      </c>
      <c r="BV94" s="58">
        <f t="shared" si="46"/>
        <v>0.85313553055364055</v>
      </c>
      <c r="BW94" s="59">
        <f t="shared" si="47"/>
        <v>0.84341062080896423</v>
      </c>
      <c r="BX94" s="57">
        <f t="shared" si="48"/>
        <v>0.90066300926400755</v>
      </c>
      <c r="BY94" s="57">
        <f t="shared" si="49"/>
        <v>0.70294198970433275</v>
      </c>
      <c r="BZ94" s="58">
        <f t="shared" si="50"/>
        <v>0.95354562850461799</v>
      </c>
      <c r="CA94" s="60">
        <f t="shared" si="51"/>
        <v>86.619578572780824</v>
      </c>
      <c r="CB94" s="61">
        <f t="shared" si="52"/>
        <v>50.798019533249793</v>
      </c>
      <c r="CC94" s="61">
        <f t="shared" si="53"/>
        <v>59.935097986190954</v>
      </c>
      <c r="CD94" s="62">
        <f t="shared" si="54"/>
        <v>48.319187004288629</v>
      </c>
    </row>
    <row r="95" spans="1:82" x14ac:dyDescent="0.25">
      <c r="A95" s="1" t="s">
        <v>158</v>
      </c>
      <c r="B95" t="s">
        <v>159</v>
      </c>
      <c r="C95" s="63">
        <v>185661168</v>
      </c>
      <c r="D95" s="64">
        <v>29987203.629999995</v>
      </c>
      <c r="E95" s="64">
        <v>215648371.63</v>
      </c>
      <c r="F95" s="64">
        <v>214128102.44999999</v>
      </c>
      <c r="G95" s="64">
        <v>180597915.81999999</v>
      </c>
      <c r="H95" s="64">
        <v>33530186.629999995</v>
      </c>
      <c r="I95" s="65">
        <v>1520269.1800000072</v>
      </c>
      <c r="J95" s="63">
        <v>151559678</v>
      </c>
      <c r="K95" s="64">
        <v>-17432523.319999993</v>
      </c>
      <c r="L95" s="64">
        <v>134127154.68000001</v>
      </c>
      <c r="M95" s="64">
        <v>124329117.97</v>
      </c>
      <c r="N95" s="64">
        <v>111978637.53</v>
      </c>
      <c r="O95" s="64">
        <v>12350480.439999996</v>
      </c>
      <c r="P95" s="65">
        <v>9798036.7100000121</v>
      </c>
      <c r="Q95" s="63">
        <v>160275596</v>
      </c>
      <c r="R95" s="64">
        <v>-7881809.3400000036</v>
      </c>
      <c r="S95" s="64">
        <v>152393786.66</v>
      </c>
      <c r="T95" s="64">
        <v>145390620.63</v>
      </c>
      <c r="U95" s="64">
        <v>102201172.15000001</v>
      </c>
      <c r="V95" s="64">
        <v>43189448.479999989</v>
      </c>
      <c r="W95" s="65">
        <v>7003166.0300000012</v>
      </c>
      <c r="X95" s="63">
        <v>164283464</v>
      </c>
      <c r="Y95" s="64">
        <v>-27835219.060000002</v>
      </c>
      <c r="Z95" s="64">
        <v>136448244.94</v>
      </c>
      <c r="AA95" s="64">
        <v>116408845.84</v>
      </c>
      <c r="AB95" s="64">
        <v>111001146.06999999</v>
      </c>
      <c r="AC95" s="64">
        <v>5407699.7700000107</v>
      </c>
      <c r="AD95" s="65">
        <v>20039399.099999994</v>
      </c>
      <c r="AE95" s="64">
        <v>661779906</v>
      </c>
      <c r="AF95" s="64">
        <v>-23162348.090000004</v>
      </c>
      <c r="AG95" s="64">
        <v>638617557.91000009</v>
      </c>
      <c r="AH95" s="64">
        <v>600256686.88999999</v>
      </c>
      <c r="AI95" s="64">
        <v>505778871.56999999</v>
      </c>
      <c r="AJ95" s="64">
        <v>94477815.319999993</v>
      </c>
      <c r="AK95" s="66">
        <v>38360871.020000011</v>
      </c>
      <c r="AM95" s="67">
        <f t="shared" si="32"/>
        <v>1.8379280332147918E-2</v>
      </c>
      <c r="AN95" s="68">
        <f t="shared" si="33"/>
        <v>3.39739871110534E-2</v>
      </c>
      <c r="AO95" s="68">
        <f t="shared" si="34"/>
        <v>1.9632404095953297E-2</v>
      </c>
      <c r="AP95" s="68">
        <f t="shared" si="35"/>
        <v>2.083864497452571E-2</v>
      </c>
      <c r="AQ95" s="68">
        <f t="shared" si="36"/>
        <v>1.8077413450579095E-2</v>
      </c>
      <c r="AR95" s="68">
        <f t="shared" si="37"/>
        <v>0.11753550651190803</v>
      </c>
      <c r="AS95" s="69">
        <f t="shared" si="38"/>
        <v>2.1449133572858177E-3</v>
      </c>
      <c r="AT95" s="70">
        <f t="shared" si="30"/>
        <v>1.5117399122783004E-2</v>
      </c>
      <c r="AU95" s="68">
        <f t="shared" si="30"/>
        <v>-3.7015608348197442E-2</v>
      </c>
      <c r="AV95" s="68">
        <f t="shared" si="30"/>
        <v>1.2778318733628407E-2</v>
      </c>
      <c r="AW95" s="68">
        <f t="shared" si="30"/>
        <v>1.2453525134809127E-2</v>
      </c>
      <c r="AX95" s="68">
        <f t="shared" si="30"/>
        <v>1.1524502325009863E-2</v>
      </c>
      <c r="AY95" s="68">
        <f t="shared" si="30"/>
        <v>4.627772304527461E-2</v>
      </c>
      <c r="AZ95" s="69">
        <f t="shared" si="30"/>
        <v>1.9098906206154998E-2</v>
      </c>
      <c r="BA95" s="70">
        <f t="shared" si="55"/>
        <v>1.5289003697223188E-2</v>
      </c>
      <c r="BB95" s="68">
        <f t="shared" si="55"/>
        <v>-1.142143026082834E-2</v>
      </c>
      <c r="BC95" s="68">
        <f t="shared" si="55"/>
        <v>1.3639282207530691E-2</v>
      </c>
      <c r="BD95" s="68">
        <f t="shared" si="55"/>
        <v>1.3423823123775774E-2</v>
      </c>
      <c r="BE95" s="68">
        <f t="shared" si="55"/>
        <v>9.8984975970933305E-3</v>
      </c>
      <c r="BF95" s="68">
        <f t="shared" si="55"/>
        <v>8.5376029483815577E-2</v>
      </c>
      <c r="BG95" s="69">
        <f t="shared" si="55"/>
        <v>2.0455434004781239E-2</v>
      </c>
      <c r="BH95" s="70">
        <f t="shared" si="55"/>
        <v>1.4899234863901531E-2</v>
      </c>
      <c r="BI95" s="68">
        <f t="shared" si="55"/>
        <v>-0.10502983005287492</v>
      </c>
      <c r="BJ95" s="68">
        <f t="shared" si="55"/>
        <v>1.2084344039528593E-2</v>
      </c>
      <c r="BK95" s="68">
        <f t="shared" si="55"/>
        <v>1.091244294694256E-2</v>
      </c>
      <c r="BL95" s="68">
        <f t="shared" si="55"/>
        <v>1.0788465528882095E-2</v>
      </c>
      <c r="BM95" s="68">
        <f t="shared" si="55"/>
        <v>1.4281127007446069E-2</v>
      </c>
      <c r="BN95" s="69">
        <f t="shared" si="55"/>
        <v>3.2125179782263119E-2</v>
      </c>
      <c r="BO95" s="70">
        <f t="shared" si="39"/>
        <v>0.16151575449530725</v>
      </c>
      <c r="BP95" s="68">
        <f t="shared" si="40"/>
        <v>-0.11502085218206912</v>
      </c>
      <c r="BQ95" s="68">
        <f t="shared" si="41"/>
        <v>-4.9176602905909667E-2</v>
      </c>
      <c r="BR95" s="69">
        <f t="shared" si="42"/>
        <v>-0.16943408899632165</v>
      </c>
      <c r="BS95" s="70">
        <f t="shared" si="43"/>
        <v>0.99295024039129576</v>
      </c>
      <c r="BT95" s="68">
        <f t="shared" si="44"/>
        <v>0.92694964167862859</v>
      </c>
      <c r="BU95" s="68">
        <f t="shared" si="45"/>
        <v>0.95404559343600737</v>
      </c>
      <c r="BV95" s="69">
        <f t="shared" si="46"/>
        <v>0.85313553055364055</v>
      </c>
      <c r="BW95" s="70">
        <f t="shared" si="47"/>
        <v>0.84341062080896423</v>
      </c>
      <c r="BX95" s="68">
        <f t="shared" si="48"/>
        <v>0.90066300926400755</v>
      </c>
      <c r="BY95" s="68">
        <f t="shared" si="49"/>
        <v>0.70294198970433275</v>
      </c>
      <c r="BZ95" s="69">
        <f t="shared" si="50"/>
        <v>0.95354562850461799</v>
      </c>
      <c r="CA95" s="71">
        <f t="shared" si="51"/>
        <v>86.619578572780824</v>
      </c>
      <c r="CB95" s="72">
        <f t="shared" si="52"/>
        <v>50.798019533249793</v>
      </c>
      <c r="CC95" s="72">
        <f t="shared" si="53"/>
        <v>59.935097986190954</v>
      </c>
      <c r="CD95" s="73">
        <f t="shared" si="54"/>
        <v>48.319187004288629</v>
      </c>
    </row>
    <row r="96" spans="1:82" s="51" customFormat="1" x14ac:dyDescent="0.25">
      <c r="A96" s="50" t="s">
        <v>160</v>
      </c>
      <c r="B96" s="51" t="s">
        <v>161</v>
      </c>
      <c r="C96" s="52">
        <v>932448805</v>
      </c>
      <c r="D96" s="53">
        <v>343500</v>
      </c>
      <c r="E96" s="53">
        <v>932792305</v>
      </c>
      <c r="F96" s="53">
        <v>785818075.02999997</v>
      </c>
      <c r="G96" s="53">
        <v>783526547.00999999</v>
      </c>
      <c r="H96" s="53">
        <v>2291528.0199999809</v>
      </c>
      <c r="I96" s="54">
        <v>146974229.97</v>
      </c>
      <c r="J96" s="52">
        <v>932752221</v>
      </c>
      <c r="K96" s="53">
        <v>47233057.430000037</v>
      </c>
      <c r="L96" s="53">
        <v>979985278.43000007</v>
      </c>
      <c r="M96" s="53">
        <v>979908300.59000003</v>
      </c>
      <c r="N96" s="53">
        <v>978192460.12</v>
      </c>
      <c r="O96" s="53">
        <v>1715840.4700000286</v>
      </c>
      <c r="P96" s="54">
        <v>76977.84</v>
      </c>
      <c r="Q96" s="52">
        <v>932617335</v>
      </c>
      <c r="R96" s="53">
        <v>39579748.670000046</v>
      </c>
      <c r="S96" s="53">
        <v>972197083.67000008</v>
      </c>
      <c r="T96" s="53">
        <v>972007569.53000009</v>
      </c>
      <c r="U96" s="53">
        <v>970861952.38999999</v>
      </c>
      <c r="V96" s="53">
        <v>1145617.1400000863</v>
      </c>
      <c r="W96" s="54">
        <v>189514.1400000006</v>
      </c>
      <c r="X96" s="52">
        <v>933057580</v>
      </c>
      <c r="Y96" s="53">
        <v>22993849.649999976</v>
      </c>
      <c r="Z96" s="53">
        <v>956051429.64999998</v>
      </c>
      <c r="AA96" s="53">
        <v>955821897.09000003</v>
      </c>
      <c r="AB96" s="53">
        <v>954659704.17000008</v>
      </c>
      <c r="AC96" s="53">
        <v>1162192.9199999515</v>
      </c>
      <c r="AD96" s="54">
        <v>229532.56000000052</v>
      </c>
      <c r="AE96" s="53">
        <v>3730875941</v>
      </c>
      <c r="AF96" s="53">
        <v>110150155.75000006</v>
      </c>
      <c r="AG96" s="53">
        <v>3841026096.75</v>
      </c>
      <c r="AH96" s="53">
        <v>3693555842.2400007</v>
      </c>
      <c r="AI96" s="53">
        <v>3687240663.6899996</v>
      </c>
      <c r="AJ96" s="53">
        <v>6315178.5500000473</v>
      </c>
      <c r="AK96" s="55">
        <v>147470254.50999999</v>
      </c>
      <c r="AM96" s="56">
        <f t="shared" si="32"/>
        <v>9.2306528969328311E-2</v>
      </c>
      <c r="AN96" s="57">
        <f t="shared" si="33"/>
        <v>3.8916815040972342E-4</v>
      </c>
      <c r="AO96" s="57">
        <f t="shared" si="34"/>
        <v>8.4920444012330787E-2</v>
      </c>
      <c r="AP96" s="57">
        <f t="shared" si="35"/>
        <v>7.6474706928947409E-2</v>
      </c>
      <c r="AQ96" s="57">
        <f t="shared" si="36"/>
        <v>7.8429107420716904E-2</v>
      </c>
      <c r="AR96" s="57">
        <f t="shared" si="37"/>
        <v>8.0326396476406228E-3</v>
      </c>
      <c r="AS96" s="58">
        <f t="shared" si="38"/>
        <v>0.20736261261275393</v>
      </c>
      <c r="AT96" s="59">
        <f t="shared" si="30"/>
        <v>9.303785672808898E-2</v>
      </c>
      <c r="AU96" s="57">
        <f t="shared" si="30"/>
        <v>0.10029301684116716</v>
      </c>
      <c r="AV96" s="57">
        <f t="shared" si="30"/>
        <v>9.3363377996934324E-2</v>
      </c>
      <c r="AW96" s="57">
        <f t="shared" si="30"/>
        <v>9.8153295466555643E-2</v>
      </c>
      <c r="AX96" s="57">
        <f t="shared" si="30"/>
        <v>0.10067260621866274</v>
      </c>
      <c r="AY96" s="57">
        <f t="shared" si="30"/>
        <v>6.4293199318272969E-3</v>
      </c>
      <c r="AZ96" s="58">
        <f t="shared" si="30"/>
        <v>1.5004970787789633E-4</v>
      </c>
      <c r="BA96" s="59">
        <f t="shared" si="55"/>
        <v>8.8964198160956687E-2</v>
      </c>
      <c r="BB96" s="57">
        <f t="shared" si="55"/>
        <v>5.7354513370596015E-2</v>
      </c>
      <c r="BC96" s="57">
        <f t="shared" si="55"/>
        <v>8.7011883332865136E-2</v>
      </c>
      <c r="BD96" s="57">
        <f t="shared" si="55"/>
        <v>8.974483795311318E-2</v>
      </c>
      <c r="BE96" s="57">
        <f t="shared" si="55"/>
        <v>9.4030963644302523E-2</v>
      </c>
      <c r="BF96" s="57">
        <f t="shared" si="55"/>
        <v>2.2646328250082778E-3</v>
      </c>
      <c r="BG96" s="58">
        <f t="shared" si="55"/>
        <v>5.5354877595881929E-4</v>
      </c>
      <c r="BH96" s="59">
        <f t="shared" si="55"/>
        <v>8.4621079246074288E-2</v>
      </c>
      <c r="BI96" s="57">
        <f t="shared" si="55"/>
        <v>8.6762030354247732E-2</v>
      </c>
      <c r="BJ96" s="57">
        <f t="shared" si="55"/>
        <v>8.4671330147588528E-2</v>
      </c>
      <c r="BK96" s="57">
        <f t="shared" si="55"/>
        <v>8.9601025112551955E-2</v>
      </c>
      <c r="BL96" s="57">
        <f t="shared" si="55"/>
        <v>9.2785648391015968E-2</v>
      </c>
      <c r="BM96" s="57">
        <f t="shared" si="55"/>
        <v>3.0692208154288643E-3</v>
      </c>
      <c r="BN96" s="58">
        <f t="shared" si="55"/>
        <v>3.6796386553742094E-4</v>
      </c>
      <c r="BO96" s="59">
        <f t="shared" si="39"/>
        <v>3.6838483588383169E-4</v>
      </c>
      <c r="BP96" s="57">
        <f t="shared" si="40"/>
        <v>5.0638375730010766E-2</v>
      </c>
      <c r="BQ96" s="57">
        <f t="shared" si="41"/>
        <v>4.2439430605265394E-2</v>
      </c>
      <c r="BR96" s="58">
        <f t="shared" si="42"/>
        <v>2.4643548418523085E-2</v>
      </c>
      <c r="BS96" s="59">
        <f t="shared" si="43"/>
        <v>0.84243627527566278</v>
      </c>
      <c r="BT96" s="57">
        <f t="shared" si="44"/>
        <v>0.99992145000369459</v>
      </c>
      <c r="BU96" s="57">
        <f t="shared" si="45"/>
        <v>0.99980506612992026</v>
      </c>
      <c r="BV96" s="58">
        <f t="shared" si="46"/>
        <v>0.99975991609563941</v>
      </c>
      <c r="BW96" s="59">
        <f t="shared" si="47"/>
        <v>0.99708389499705452</v>
      </c>
      <c r="BX96" s="57">
        <f t="shared" si="48"/>
        <v>0.99824897853302508</v>
      </c>
      <c r="BY96" s="57">
        <f t="shared" si="49"/>
        <v>0.99882139072172649</v>
      </c>
      <c r="BZ96" s="58">
        <f t="shared" si="50"/>
        <v>0.99878409050521</v>
      </c>
      <c r="CA96" s="60">
        <f t="shared" si="51"/>
        <v>317.88088399030443</v>
      </c>
      <c r="CB96" s="61">
        <f t="shared" si="52"/>
        <v>400.36800555583022</v>
      </c>
      <c r="CC96" s="61">
        <f t="shared" si="53"/>
        <v>400.69551027887286</v>
      </c>
      <c r="CD96" s="62">
        <f t="shared" si="54"/>
        <v>396.74422209945027</v>
      </c>
    </row>
    <row r="97" spans="1:82" x14ac:dyDescent="0.25">
      <c r="A97" s="1" t="s">
        <v>162</v>
      </c>
      <c r="B97" t="s">
        <v>163</v>
      </c>
      <c r="C97" s="63">
        <v>923844069</v>
      </c>
      <c r="D97" s="64">
        <v>0</v>
      </c>
      <c r="E97" s="64">
        <v>923844069</v>
      </c>
      <c r="F97" s="64">
        <v>776977545.86000001</v>
      </c>
      <c r="G97" s="64">
        <v>774686017.84000003</v>
      </c>
      <c r="H97" s="64">
        <v>2291528.0199999809</v>
      </c>
      <c r="I97" s="65">
        <v>146866523.13999999</v>
      </c>
      <c r="J97" s="63">
        <v>923844069</v>
      </c>
      <c r="K97" s="64">
        <v>47339257.710000038</v>
      </c>
      <c r="L97" s="64">
        <v>971183326.71000004</v>
      </c>
      <c r="M97" s="64">
        <v>971183326.71000004</v>
      </c>
      <c r="N97" s="64">
        <v>969467486.24000001</v>
      </c>
      <c r="O97" s="64">
        <v>1715840.4700000286</v>
      </c>
      <c r="P97" s="65">
        <v>0</v>
      </c>
      <c r="Q97" s="63">
        <v>923844069</v>
      </c>
      <c r="R97" s="64">
        <v>39560741.950000048</v>
      </c>
      <c r="S97" s="64">
        <v>963404810.95000005</v>
      </c>
      <c r="T97" s="64">
        <v>963404810.95000005</v>
      </c>
      <c r="U97" s="64">
        <v>962260619.28999996</v>
      </c>
      <c r="V97" s="64">
        <v>1144191.6600000858</v>
      </c>
      <c r="W97" s="65">
        <v>0</v>
      </c>
      <c r="X97" s="63">
        <v>924421069</v>
      </c>
      <c r="Y97" s="64">
        <v>22457849.649999976</v>
      </c>
      <c r="Z97" s="64">
        <v>946878918.64999998</v>
      </c>
      <c r="AA97" s="64">
        <v>946878918.64999998</v>
      </c>
      <c r="AB97" s="64">
        <v>945717763.35000002</v>
      </c>
      <c r="AC97" s="64">
        <v>1161155.2999999523</v>
      </c>
      <c r="AD97" s="65">
        <v>0</v>
      </c>
      <c r="AE97" s="64">
        <v>3695953276</v>
      </c>
      <c r="AF97" s="64">
        <v>109357849.31000006</v>
      </c>
      <c r="AG97" s="64">
        <v>3805311125.3099999</v>
      </c>
      <c r="AH97" s="64">
        <v>3658444602.1700006</v>
      </c>
      <c r="AI97" s="64">
        <v>3652131886.7199998</v>
      </c>
      <c r="AJ97" s="64">
        <v>6312715.4500000477</v>
      </c>
      <c r="AK97" s="66">
        <v>146866523.13999999</v>
      </c>
      <c r="AM97" s="67">
        <f t="shared" si="32"/>
        <v>9.1454714576303886E-2</v>
      </c>
      <c r="AN97" s="68">
        <f t="shared" si="33"/>
        <v>0</v>
      </c>
      <c r="AO97" s="68">
        <f t="shared" si="34"/>
        <v>8.4105805887451396E-2</v>
      </c>
      <c r="AP97" s="68">
        <f t="shared" si="35"/>
        <v>7.5614359096725883E-2</v>
      </c>
      <c r="AQ97" s="68">
        <f t="shared" si="36"/>
        <v>7.7544191887764236E-2</v>
      </c>
      <c r="AR97" s="68">
        <f t="shared" si="37"/>
        <v>8.0326396476406228E-3</v>
      </c>
      <c r="AS97" s="69">
        <f t="shared" si="38"/>
        <v>0.20721065148548967</v>
      </c>
      <c r="AT97" s="70">
        <f t="shared" si="30"/>
        <v>9.2149308461112467E-2</v>
      </c>
      <c r="AU97" s="68">
        <f t="shared" si="30"/>
        <v>0.10051851878938134</v>
      </c>
      <c r="AV97" s="68">
        <f t="shared" si="30"/>
        <v>9.2524814435181971E-2</v>
      </c>
      <c r="AW97" s="68">
        <f t="shared" si="30"/>
        <v>9.727935150805872E-2</v>
      </c>
      <c r="AX97" s="68">
        <f t="shared" si="30"/>
        <v>9.9774658324460391E-2</v>
      </c>
      <c r="AY97" s="68">
        <f t="shared" si="30"/>
        <v>6.4293199318272969E-3</v>
      </c>
      <c r="AZ97" s="69">
        <f t="shared" si="30"/>
        <v>0</v>
      </c>
      <c r="BA97" s="70">
        <f t="shared" si="55"/>
        <v>8.8127299096730324E-2</v>
      </c>
      <c r="BB97" s="68">
        <f t="shared" si="55"/>
        <v>5.7326970972955742E-2</v>
      </c>
      <c r="BC97" s="68">
        <f t="shared" si="55"/>
        <v>8.6224972714644174E-2</v>
      </c>
      <c r="BD97" s="68">
        <f t="shared" si="55"/>
        <v>8.8950550749068907E-2</v>
      </c>
      <c r="BE97" s="68">
        <f t="shared" si="55"/>
        <v>9.319789810081551E-2</v>
      </c>
      <c r="BF97" s="68">
        <f t="shared" si="55"/>
        <v>2.2618149649338438E-3</v>
      </c>
      <c r="BG97" s="69">
        <f t="shared" si="55"/>
        <v>0</v>
      </c>
      <c r="BH97" s="70">
        <f t="shared" si="55"/>
        <v>8.3837814742997646E-2</v>
      </c>
      <c r="BI97" s="68">
        <f t="shared" si="55"/>
        <v>8.473955699820937E-2</v>
      </c>
      <c r="BJ97" s="68">
        <f t="shared" si="55"/>
        <v>8.3858979804210337E-2</v>
      </c>
      <c r="BK97" s="68">
        <f t="shared" si="55"/>
        <v>8.8762688976685003E-2</v>
      </c>
      <c r="BL97" s="68">
        <f t="shared" si="55"/>
        <v>9.1916559884154633E-2</v>
      </c>
      <c r="BM97" s="68">
        <f t="shared" si="55"/>
        <v>3.0664805776871797E-3</v>
      </c>
      <c r="BN97" s="69">
        <f t="shared" si="55"/>
        <v>0</v>
      </c>
      <c r="BO97" s="70">
        <f t="shared" si="39"/>
        <v>0</v>
      </c>
      <c r="BP97" s="68">
        <f t="shared" si="40"/>
        <v>5.1241610244076849E-2</v>
      </c>
      <c r="BQ97" s="68">
        <f t="shared" si="41"/>
        <v>4.2821882260739012E-2</v>
      </c>
      <c r="BR97" s="69">
        <f t="shared" si="42"/>
        <v>2.4293961272749805E-2</v>
      </c>
      <c r="BS97" s="70">
        <f t="shared" si="43"/>
        <v>0.84102671861175304</v>
      </c>
      <c r="BT97" s="68">
        <f t="shared" si="44"/>
        <v>1</v>
      </c>
      <c r="BU97" s="68">
        <f t="shared" si="45"/>
        <v>1</v>
      </c>
      <c r="BV97" s="69">
        <f t="shared" si="46"/>
        <v>1</v>
      </c>
      <c r="BW97" s="70">
        <f t="shared" si="47"/>
        <v>0.99705071525913458</v>
      </c>
      <c r="BX97" s="68">
        <f t="shared" si="48"/>
        <v>0.99823324760340293</v>
      </c>
      <c r="BY97" s="68">
        <f t="shared" si="49"/>
        <v>0.9988123459142042</v>
      </c>
      <c r="BZ97" s="69">
        <f t="shared" si="50"/>
        <v>0.99877370244797992</v>
      </c>
      <c r="CA97" s="71">
        <f t="shared" si="51"/>
        <v>314.30469337214589</v>
      </c>
      <c r="CB97" s="72">
        <f t="shared" si="52"/>
        <v>396.80318179756728</v>
      </c>
      <c r="CC97" s="72">
        <f t="shared" si="53"/>
        <v>397.14915236245679</v>
      </c>
      <c r="CD97" s="73">
        <f t="shared" si="54"/>
        <v>393.03215499235421</v>
      </c>
    </row>
    <row r="98" spans="1:82" x14ac:dyDescent="0.25">
      <c r="A98" s="1" t="s">
        <v>164</v>
      </c>
      <c r="B98" t="s">
        <v>165</v>
      </c>
      <c r="C98" s="63">
        <v>8604736</v>
      </c>
      <c r="D98" s="64">
        <v>343500</v>
      </c>
      <c r="E98" s="64">
        <v>8948236</v>
      </c>
      <c r="F98" s="64">
        <v>8840529.1699999999</v>
      </c>
      <c r="G98" s="64">
        <v>8840529.1699999999</v>
      </c>
      <c r="H98" s="64">
        <v>0</v>
      </c>
      <c r="I98" s="65">
        <v>107706.83000000007</v>
      </c>
      <c r="J98" s="63">
        <v>8908152</v>
      </c>
      <c r="K98" s="64">
        <v>-106200.27999999933</v>
      </c>
      <c r="L98" s="64">
        <v>8801951.7200000007</v>
      </c>
      <c r="M98" s="64">
        <v>8724973.8800000008</v>
      </c>
      <c r="N98" s="64">
        <v>8724973.8800000008</v>
      </c>
      <c r="O98" s="64">
        <v>0</v>
      </c>
      <c r="P98" s="65">
        <v>76977.84</v>
      </c>
      <c r="Q98" s="63">
        <v>8773266</v>
      </c>
      <c r="R98" s="64">
        <v>19006.720000000671</v>
      </c>
      <c r="S98" s="64">
        <v>8792272.7200000007</v>
      </c>
      <c r="T98" s="64">
        <v>8602758.5800000001</v>
      </c>
      <c r="U98" s="64">
        <v>8601333.0999999996</v>
      </c>
      <c r="V98" s="64">
        <v>1425.480000000447</v>
      </c>
      <c r="W98" s="65">
        <v>189514.1400000006</v>
      </c>
      <c r="X98" s="63">
        <v>8636511</v>
      </c>
      <c r="Y98" s="64">
        <v>536000</v>
      </c>
      <c r="Z98" s="64">
        <v>9172511</v>
      </c>
      <c r="AA98" s="64">
        <v>8942978.4399999995</v>
      </c>
      <c r="AB98" s="64">
        <v>8941940.8200000003</v>
      </c>
      <c r="AC98" s="64">
        <v>1037.6199999991804</v>
      </c>
      <c r="AD98" s="65">
        <v>229532.56000000052</v>
      </c>
      <c r="AE98" s="64">
        <v>34922665</v>
      </c>
      <c r="AF98" s="64">
        <v>792306.44000000134</v>
      </c>
      <c r="AG98" s="64">
        <v>35714971.439999998</v>
      </c>
      <c r="AH98" s="64">
        <v>35111240.07</v>
      </c>
      <c r="AI98" s="64">
        <v>35108776.969999999</v>
      </c>
      <c r="AJ98" s="64">
        <v>2463.0999999996275</v>
      </c>
      <c r="AK98" s="66">
        <v>603731.37000000116</v>
      </c>
      <c r="AM98" s="67">
        <f t="shared" si="32"/>
        <v>8.518143930244216E-4</v>
      </c>
      <c r="AN98" s="68">
        <f t="shared" si="33"/>
        <v>3.8916815040972342E-4</v>
      </c>
      <c r="AO98" s="68">
        <f t="shared" si="34"/>
        <v>8.1463812487938864E-4</v>
      </c>
      <c r="AP98" s="68">
        <f t="shared" si="35"/>
        <v>8.6034783222153585E-4</v>
      </c>
      <c r="AQ98" s="68">
        <f t="shared" si="36"/>
        <v>8.8491553295265955E-4</v>
      </c>
      <c r="AR98" s="68">
        <f t="shared" si="37"/>
        <v>0</v>
      </c>
      <c r="AS98" s="69">
        <f t="shared" si="38"/>
        <v>1.5196112726425983E-4</v>
      </c>
      <c r="AT98" s="70">
        <f t="shared" si="30"/>
        <v>8.8854826697650846E-4</v>
      </c>
      <c r="AU98" s="68">
        <f t="shared" si="30"/>
        <v>-2.2550194821416609E-4</v>
      </c>
      <c r="AV98" s="68">
        <f t="shared" si="30"/>
        <v>8.3856356175234696E-4</v>
      </c>
      <c r="AW98" s="68">
        <f t="shared" si="30"/>
        <v>8.7394395849692622E-4</v>
      </c>
      <c r="AX98" s="68">
        <f t="shared" si="30"/>
        <v>8.9794789420233746E-4</v>
      </c>
      <c r="AY98" s="68">
        <f t="shared" si="30"/>
        <v>0</v>
      </c>
      <c r="AZ98" s="69">
        <f t="shared" si="30"/>
        <v>1.5004970787789633E-4</v>
      </c>
      <c r="BA98" s="70">
        <f t="shared" si="55"/>
        <v>8.3689906422636229E-4</v>
      </c>
      <c r="BB98" s="68">
        <f t="shared" si="55"/>
        <v>2.7542397640273137E-5</v>
      </c>
      <c r="BC98" s="68">
        <f t="shared" si="55"/>
        <v>7.8691061822095862E-4</v>
      </c>
      <c r="BD98" s="68">
        <f t="shared" si="55"/>
        <v>7.9428720404427406E-4</v>
      </c>
      <c r="BE98" s="68">
        <f t="shared" si="55"/>
        <v>8.3306554348701095E-4</v>
      </c>
      <c r="BF98" s="68">
        <f t="shared" si="55"/>
        <v>2.8178600744342644E-6</v>
      </c>
      <c r="BG98" s="69">
        <f t="shared" si="55"/>
        <v>5.5354877595881929E-4</v>
      </c>
      <c r="BH98" s="70">
        <f t="shared" si="55"/>
        <v>7.8326450307664001E-4</v>
      </c>
      <c r="BI98" s="68">
        <f t="shared" si="55"/>
        <v>2.0224733560383541E-3</v>
      </c>
      <c r="BJ98" s="68">
        <f t="shared" si="55"/>
        <v>8.1235034337819056E-4</v>
      </c>
      <c r="BK98" s="68">
        <f t="shared" si="55"/>
        <v>8.3833613586695264E-4</v>
      </c>
      <c r="BL98" s="68">
        <f t="shared" si="55"/>
        <v>8.690885068613391E-4</v>
      </c>
      <c r="BM98" s="68">
        <f t="shared" si="55"/>
        <v>2.7402377416848452E-6</v>
      </c>
      <c r="BN98" s="69">
        <f t="shared" si="55"/>
        <v>3.6796386553742094E-4</v>
      </c>
      <c r="BO98" s="70">
        <f t="shared" si="39"/>
        <v>3.9919876681864495E-2</v>
      </c>
      <c r="BP98" s="68">
        <f t="shared" si="40"/>
        <v>-1.1921695992614331E-2</v>
      </c>
      <c r="BQ98" s="68">
        <f t="shared" si="41"/>
        <v>2.1664360797906583E-3</v>
      </c>
      <c r="BR98" s="69">
        <f t="shared" si="42"/>
        <v>6.2062098919343701E-2</v>
      </c>
      <c r="BS98" s="70">
        <f t="shared" si="43"/>
        <v>0.98796334495424576</v>
      </c>
      <c r="BT98" s="68">
        <f t="shared" si="44"/>
        <v>0.99125445782381549</v>
      </c>
      <c r="BU98" s="68">
        <f t="shared" si="45"/>
        <v>0.97844537515665231</v>
      </c>
      <c r="BV98" s="69">
        <f t="shared" si="46"/>
        <v>0.97497603873137895</v>
      </c>
      <c r="BW98" s="70">
        <f t="shared" si="47"/>
        <v>1</v>
      </c>
      <c r="BX98" s="68">
        <f t="shared" si="48"/>
        <v>1</v>
      </c>
      <c r="BY98" s="68">
        <f t="shared" si="49"/>
        <v>0.99983429966251591</v>
      </c>
      <c r="BZ98" s="69">
        <f t="shared" si="50"/>
        <v>0.99988397377820371</v>
      </c>
      <c r="CA98" s="71">
        <f t="shared" si="51"/>
        <v>3.5761906181585177</v>
      </c>
      <c r="CB98" s="72">
        <f t="shared" si="52"/>
        <v>3.5648237582629596</v>
      </c>
      <c r="CC98" s="72">
        <f t="shared" si="53"/>
        <v>3.5463579164160621</v>
      </c>
      <c r="CD98" s="73">
        <f t="shared" si="54"/>
        <v>3.7120671070960714</v>
      </c>
    </row>
    <row r="99" spans="1:82" s="51" customFormat="1" x14ac:dyDescent="0.25">
      <c r="A99" s="50" t="s">
        <v>166</v>
      </c>
      <c r="B99" s="51" t="s">
        <v>167</v>
      </c>
      <c r="C99" s="52">
        <v>55297885.350000001</v>
      </c>
      <c r="D99" s="53">
        <v>-1395692</v>
      </c>
      <c r="E99" s="53">
        <v>53902193.350000001</v>
      </c>
      <c r="F99" s="53">
        <v>52096876.409999996</v>
      </c>
      <c r="G99" s="53">
        <v>49980906.369999997</v>
      </c>
      <c r="H99" s="53">
        <v>2115970.0399999991</v>
      </c>
      <c r="I99" s="54">
        <v>1805316.9400000051</v>
      </c>
      <c r="J99" s="52">
        <v>60987111</v>
      </c>
      <c r="K99" s="53">
        <v>-4161118.9000000004</v>
      </c>
      <c r="L99" s="53">
        <v>56825992.100000009</v>
      </c>
      <c r="M99" s="53">
        <v>51838882.18</v>
      </c>
      <c r="N99" s="53">
        <v>47909981.090000004</v>
      </c>
      <c r="O99" s="53">
        <v>3928901.09</v>
      </c>
      <c r="P99" s="54">
        <v>4987109.92</v>
      </c>
      <c r="Q99" s="52">
        <v>62863224</v>
      </c>
      <c r="R99" s="53">
        <v>-991712.21999999881</v>
      </c>
      <c r="S99" s="53">
        <v>61871511.780000001</v>
      </c>
      <c r="T99" s="53">
        <v>58758486.310000002</v>
      </c>
      <c r="U99" s="53">
        <v>46989760.920000002</v>
      </c>
      <c r="V99" s="53">
        <v>11768725.390000001</v>
      </c>
      <c r="W99" s="54">
        <v>3113025.4699999988</v>
      </c>
      <c r="X99" s="52">
        <v>67659889</v>
      </c>
      <c r="Y99" s="53">
        <v>-2654979</v>
      </c>
      <c r="Z99" s="53">
        <v>65004910</v>
      </c>
      <c r="AA99" s="53">
        <v>53373522.640000001</v>
      </c>
      <c r="AB99" s="53">
        <v>49387795.710000001</v>
      </c>
      <c r="AC99" s="53">
        <v>3985726.9299999997</v>
      </c>
      <c r="AD99" s="54">
        <v>11631387.359999999</v>
      </c>
      <c r="AE99" s="53">
        <v>246808109.34999999</v>
      </c>
      <c r="AF99" s="53">
        <v>-9203502.1199999992</v>
      </c>
      <c r="AG99" s="53">
        <v>237604607.23000002</v>
      </c>
      <c r="AH99" s="53">
        <v>216067767.54000002</v>
      </c>
      <c r="AI99" s="53">
        <v>194268444.09</v>
      </c>
      <c r="AJ99" s="53">
        <v>21799323.449999999</v>
      </c>
      <c r="AK99" s="55">
        <v>21536839.690000005</v>
      </c>
      <c r="AM99" s="56">
        <f t="shared" si="32"/>
        <v>5.4741405947776088E-3</v>
      </c>
      <c r="AN99" s="57">
        <f t="shared" si="33"/>
        <v>-1.5812485420135304E-3</v>
      </c>
      <c r="AO99" s="57">
        <f t="shared" si="34"/>
        <v>4.9071997785407372E-3</v>
      </c>
      <c r="AP99" s="57">
        <f t="shared" si="35"/>
        <v>5.069994547040985E-3</v>
      </c>
      <c r="AQ99" s="57">
        <f t="shared" si="36"/>
        <v>5.0029675313955808E-3</v>
      </c>
      <c r="AR99" s="57">
        <f t="shared" si="37"/>
        <v>7.4172450383233135E-3</v>
      </c>
      <c r="AS99" s="58">
        <f t="shared" si="38"/>
        <v>2.5470807865356792E-3</v>
      </c>
      <c r="AT99" s="59">
        <f t="shared" si="30"/>
        <v>6.0831911923992718E-3</v>
      </c>
      <c r="AU99" s="57">
        <f t="shared" si="30"/>
        <v>-8.8355738676093292E-3</v>
      </c>
      <c r="AV99" s="57">
        <f t="shared" si="30"/>
        <v>5.4138227351565992E-3</v>
      </c>
      <c r="AW99" s="57">
        <f t="shared" si="30"/>
        <v>5.1924829253981635E-3</v>
      </c>
      <c r="AX99" s="57">
        <f t="shared" si="30"/>
        <v>4.9307501916600934E-3</v>
      </c>
      <c r="AY99" s="57">
        <f t="shared" si="30"/>
        <v>1.4721742801715459E-2</v>
      </c>
      <c r="AZ99" s="58">
        <f t="shared" si="30"/>
        <v>9.7211663337261611E-3</v>
      </c>
      <c r="BA99" s="59">
        <f t="shared" si="55"/>
        <v>5.9966463275879468E-3</v>
      </c>
      <c r="BB99" s="57">
        <f t="shared" si="55"/>
        <v>-1.4370776392747954E-3</v>
      </c>
      <c r="BC99" s="57">
        <f t="shared" si="55"/>
        <v>5.5375158546111525E-3</v>
      </c>
      <c r="BD99" s="57">
        <f t="shared" si="55"/>
        <v>5.4251335046814316E-3</v>
      </c>
      <c r="BE99" s="57">
        <f t="shared" si="55"/>
        <v>4.5511027493103963E-3</v>
      </c>
      <c r="BF99" s="57">
        <f t="shared" si="55"/>
        <v>2.3264178665047156E-2</v>
      </c>
      <c r="BG99" s="58">
        <f t="shared" si="55"/>
        <v>9.0927855749820142E-3</v>
      </c>
      <c r="BH99" s="59">
        <f t="shared" si="55"/>
        <v>6.1362266933725458E-3</v>
      </c>
      <c r="BI99" s="57">
        <f t="shared" si="55"/>
        <v>-1.0017955761830882E-2</v>
      </c>
      <c r="BJ99" s="57">
        <f t="shared" si="55"/>
        <v>5.7570670626362151E-3</v>
      </c>
      <c r="BK99" s="57">
        <f t="shared" si="55"/>
        <v>5.0033613552606208E-3</v>
      </c>
      <c r="BL99" s="57">
        <f t="shared" si="55"/>
        <v>4.8001173900384577E-3</v>
      </c>
      <c r="BM99" s="57">
        <f t="shared" si="55"/>
        <v>1.0525856635034306E-2</v>
      </c>
      <c r="BN99" s="58">
        <f t="shared" si="55"/>
        <v>1.8646288154276186E-2</v>
      </c>
      <c r="BO99" s="59">
        <f t="shared" si="39"/>
        <v>-2.5239518494534981E-2</v>
      </c>
      <c r="BP99" s="57">
        <f t="shared" si="40"/>
        <v>-6.8229480488098543E-2</v>
      </c>
      <c r="BQ99" s="57">
        <f t="shared" si="41"/>
        <v>-1.5775713635049943E-2</v>
      </c>
      <c r="BR99" s="58">
        <f t="shared" si="42"/>
        <v>-3.924007324339536E-2</v>
      </c>
      <c r="BS99" s="59">
        <f t="shared" si="43"/>
        <v>0.96650754212768963</v>
      </c>
      <c r="BT99" s="57">
        <f t="shared" si="44"/>
        <v>0.91223892912905236</v>
      </c>
      <c r="BU99" s="57">
        <f t="shared" si="45"/>
        <v>0.9496856407668014</v>
      </c>
      <c r="BV99" s="58">
        <f t="shared" si="46"/>
        <v>0.82106909524219018</v>
      </c>
      <c r="BW99" s="59">
        <f t="shared" si="47"/>
        <v>0.95938393650806597</v>
      </c>
      <c r="BX99" s="57">
        <f t="shared" si="48"/>
        <v>0.92420937865986996</v>
      </c>
      <c r="BY99" s="57">
        <f t="shared" si="49"/>
        <v>0.79971020138418536</v>
      </c>
      <c r="BZ99" s="58">
        <f t="shared" si="50"/>
        <v>0.92532389220618994</v>
      </c>
      <c r="CA99" s="60">
        <f t="shared" si="51"/>
        <v>21.07434488028569</v>
      </c>
      <c r="CB99" s="61">
        <f t="shared" si="52"/>
        <v>21.180175590056706</v>
      </c>
      <c r="CC99" s="61">
        <f t="shared" si="53"/>
        <v>24.2223027816379</v>
      </c>
      <c r="CD99" s="62">
        <f t="shared" si="54"/>
        <v>22.15437497820821</v>
      </c>
    </row>
    <row r="100" spans="1:82" x14ac:dyDescent="0.25">
      <c r="A100" s="1" t="s">
        <v>168</v>
      </c>
      <c r="B100" t="s">
        <v>167</v>
      </c>
      <c r="C100" s="63">
        <v>55297885.350000001</v>
      </c>
      <c r="D100" s="64">
        <v>-1395692</v>
      </c>
      <c r="E100" s="64">
        <v>53902193.350000001</v>
      </c>
      <c r="F100" s="64">
        <v>52096876.409999996</v>
      </c>
      <c r="G100" s="64">
        <v>49980906.369999997</v>
      </c>
      <c r="H100" s="64">
        <v>2115970.0399999991</v>
      </c>
      <c r="I100" s="65">
        <v>1805316.9400000051</v>
      </c>
      <c r="J100" s="63">
        <v>60987111</v>
      </c>
      <c r="K100" s="64">
        <v>-4161118.9000000004</v>
      </c>
      <c r="L100" s="64">
        <v>56825992.100000009</v>
      </c>
      <c r="M100" s="64">
        <v>51838882.18</v>
      </c>
      <c r="N100" s="64">
        <v>47909981.090000004</v>
      </c>
      <c r="O100" s="64">
        <v>3928901.09</v>
      </c>
      <c r="P100" s="65">
        <v>4987109.92</v>
      </c>
      <c r="Q100" s="63">
        <v>62863224</v>
      </c>
      <c r="R100" s="64">
        <v>-991712.21999999881</v>
      </c>
      <c r="S100" s="64">
        <v>61871511.780000001</v>
      </c>
      <c r="T100" s="64">
        <v>58758486.310000002</v>
      </c>
      <c r="U100" s="64">
        <v>46989760.920000002</v>
      </c>
      <c r="V100" s="64">
        <v>11768725.390000001</v>
      </c>
      <c r="W100" s="65">
        <v>3113025.4699999988</v>
      </c>
      <c r="X100" s="63">
        <v>67659889</v>
      </c>
      <c r="Y100" s="64">
        <v>-2654979</v>
      </c>
      <c r="Z100" s="64">
        <v>65004910</v>
      </c>
      <c r="AA100" s="64">
        <v>53373522.640000001</v>
      </c>
      <c r="AB100" s="64">
        <v>49387795.710000001</v>
      </c>
      <c r="AC100" s="64">
        <v>3985726.9299999997</v>
      </c>
      <c r="AD100" s="65">
        <v>11631387.359999999</v>
      </c>
      <c r="AE100" s="64">
        <v>246808109.34999999</v>
      </c>
      <c r="AF100" s="64">
        <v>-9203502.1199999992</v>
      </c>
      <c r="AG100" s="64">
        <v>237604607.23000002</v>
      </c>
      <c r="AH100" s="64">
        <v>216067767.54000002</v>
      </c>
      <c r="AI100" s="64">
        <v>194268444.09</v>
      </c>
      <c r="AJ100" s="64">
        <v>21799323.449999999</v>
      </c>
      <c r="AK100" s="66">
        <v>21536839.690000005</v>
      </c>
      <c r="AM100" s="67">
        <f t="shared" si="32"/>
        <v>5.4741405947776088E-3</v>
      </c>
      <c r="AN100" s="68">
        <f t="shared" si="33"/>
        <v>-1.5812485420135304E-3</v>
      </c>
      <c r="AO100" s="68">
        <f t="shared" si="34"/>
        <v>4.9071997785407372E-3</v>
      </c>
      <c r="AP100" s="68">
        <f t="shared" si="35"/>
        <v>5.069994547040985E-3</v>
      </c>
      <c r="AQ100" s="68">
        <f t="shared" si="36"/>
        <v>5.0029675313955808E-3</v>
      </c>
      <c r="AR100" s="68">
        <f t="shared" si="37"/>
        <v>7.4172450383233135E-3</v>
      </c>
      <c r="AS100" s="69">
        <f t="shared" si="38"/>
        <v>2.5470807865356792E-3</v>
      </c>
      <c r="AT100" s="70">
        <f t="shared" si="30"/>
        <v>6.0831911923992718E-3</v>
      </c>
      <c r="AU100" s="68">
        <f t="shared" si="30"/>
        <v>-8.8355738676093292E-3</v>
      </c>
      <c r="AV100" s="68">
        <f t="shared" si="30"/>
        <v>5.4138227351565992E-3</v>
      </c>
      <c r="AW100" s="68">
        <f t="shared" si="30"/>
        <v>5.1924829253981635E-3</v>
      </c>
      <c r="AX100" s="68">
        <f t="shared" si="30"/>
        <v>4.9307501916600934E-3</v>
      </c>
      <c r="AY100" s="68">
        <f t="shared" si="30"/>
        <v>1.4721742801715459E-2</v>
      </c>
      <c r="AZ100" s="69">
        <f t="shared" si="30"/>
        <v>9.7211663337261611E-3</v>
      </c>
      <c r="BA100" s="70">
        <f t="shared" si="55"/>
        <v>5.9966463275879468E-3</v>
      </c>
      <c r="BB100" s="68">
        <f t="shared" si="55"/>
        <v>-1.4370776392747954E-3</v>
      </c>
      <c r="BC100" s="68">
        <f t="shared" si="55"/>
        <v>5.5375158546111525E-3</v>
      </c>
      <c r="BD100" s="68">
        <f t="shared" si="55"/>
        <v>5.4251335046814316E-3</v>
      </c>
      <c r="BE100" s="68">
        <f t="shared" si="55"/>
        <v>4.5511027493103963E-3</v>
      </c>
      <c r="BF100" s="68">
        <f t="shared" si="55"/>
        <v>2.3264178665047156E-2</v>
      </c>
      <c r="BG100" s="69">
        <f t="shared" si="55"/>
        <v>9.0927855749820142E-3</v>
      </c>
      <c r="BH100" s="70">
        <f t="shared" si="55"/>
        <v>6.1362266933725458E-3</v>
      </c>
      <c r="BI100" s="68">
        <f t="shared" si="55"/>
        <v>-1.0017955761830882E-2</v>
      </c>
      <c r="BJ100" s="68">
        <f t="shared" si="55"/>
        <v>5.7570670626362151E-3</v>
      </c>
      <c r="BK100" s="68">
        <f t="shared" si="55"/>
        <v>5.0033613552606208E-3</v>
      </c>
      <c r="BL100" s="68">
        <f t="shared" si="55"/>
        <v>4.8001173900384577E-3</v>
      </c>
      <c r="BM100" s="68">
        <f t="shared" si="55"/>
        <v>1.0525856635034306E-2</v>
      </c>
      <c r="BN100" s="69">
        <f t="shared" si="55"/>
        <v>1.8646288154276186E-2</v>
      </c>
      <c r="BO100" s="70">
        <f t="shared" si="39"/>
        <v>-2.5239518494534981E-2</v>
      </c>
      <c r="BP100" s="68">
        <f t="shared" si="40"/>
        <v>-6.8229480488098543E-2</v>
      </c>
      <c r="BQ100" s="68">
        <f t="shared" si="41"/>
        <v>-1.5775713635049943E-2</v>
      </c>
      <c r="BR100" s="69">
        <f t="shared" si="42"/>
        <v>-3.924007324339536E-2</v>
      </c>
      <c r="BS100" s="70">
        <f t="shared" si="43"/>
        <v>0.96650754212768963</v>
      </c>
      <c r="BT100" s="68">
        <f t="shared" si="44"/>
        <v>0.91223892912905236</v>
      </c>
      <c r="BU100" s="68">
        <f t="shared" si="45"/>
        <v>0.9496856407668014</v>
      </c>
      <c r="BV100" s="69">
        <f t="shared" si="46"/>
        <v>0.82106909524219018</v>
      </c>
      <c r="BW100" s="70">
        <f t="shared" si="47"/>
        <v>0.95938393650806597</v>
      </c>
      <c r="BX100" s="68">
        <f t="shared" si="48"/>
        <v>0.92420937865986996</v>
      </c>
      <c r="BY100" s="68">
        <f t="shared" si="49"/>
        <v>0.79971020138418536</v>
      </c>
      <c r="BZ100" s="69">
        <f t="shared" si="50"/>
        <v>0.92532389220618994</v>
      </c>
      <c r="CA100" s="71">
        <f t="shared" si="51"/>
        <v>21.07434488028569</v>
      </c>
      <c r="CB100" s="72">
        <f t="shared" si="52"/>
        <v>21.180175590056706</v>
      </c>
      <c r="CC100" s="72">
        <f t="shared" si="53"/>
        <v>24.2223027816379</v>
      </c>
      <c r="CD100" s="73">
        <f t="shared" si="54"/>
        <v>22.15437497820821</v>
      </c>
    </row>
    <row r="101" spans="1:82" s="51" customFormat="1" x14ac:dyDescent="0.25">
      <c r="A101" s="50" t="s">
        <v>169</v>
      </c>
      <c r="B101" s="51" t="s">
        <v>170</v>
      </c>
      <c r="C101" s="52">
        <v>155260407</v>
      </c>
      <c r="D101" s="53">
        <v>7137561.6299999952</v>
      </c>
      <c r="E101" s="53">
        <v>162397968.63</v>
      </c>
      <c r="F101" s="53">
        <v>74757009.920000002</v>
      </c>
      <c r="G101" s="53">
        <v>63601220.950000003</v>
      </c>
      <c r="H101" s="53">
        <v>11155788.969999999</v>
      </c>
      <c r="I101" s="54">
        <v>87640958.709999993</v>
      </c>
      <c r="J101" s="52">
        <v>57514377</v>
      </c>
      <c r="K101" s="53">
        <v>-11990265.74</v>
      </c>
      <c r="L101" s="53">
        <v>45524111.259999998</v>
      </c>
      <c r="M101" s="53">
        <v>40000571.709999993</v>
      </c>
      <c r="N101" s="53">
        <v>32927561.359999999</v>
      </c>
      <c r="O101" s="53">
        <v>7073010.3499999996</v>
      </c>
      <c r="P101" s="54">
        <v>5523539.5499999998</v>
      </c>
      <c r="Q101" s="52">
        <v>71695987.950000003</v>
      </c>
      <c r="R101" s="53">
        <v>32413425.239999995</v>
      </c>
      <c r="S101" s="53">
        <v>104109413.19</v>
      </c>
      <c r="T101" s="53">
        <v>101156486.79000001</v>
      </c>
      <c r="U101" s="53">
        <v>68617227.430000007</v>
      </c>
      <c r="V101" s="53">
        <v>32539259.359999999</v>
      </c>
      <c r="W101" s="54">
        <v>2952926.3999999911</v>
      </c>
      <c r="X101" s="52">
        <v>80781572.409999996</v>
      </c>
      <c r="Y101" s="53">
        <v>14543936.670000002</v>
      </c>
      <c r="Z101" s="53">
        <v>95325509.079999998</v>
      </c>
      <c r="AA101" s="53">
        <v>79151248.920000002</v>
      </c>
      <c r="AB101" s="53">
        <v>78824047.980000004</v>
      </c>
      <c r="AC101" s="53">
        <v>327200.93999999762</v>
      </c>
      <c r="AD101" s="54">
        <v>16174260.159999996</v>
      </c>
      <c r="AE101" s="53">
        <v>365252344.36000001</v>
      </c>
      <c r="AF101" s="53">
        <v>42104657.79999999</v>
      </c>
      <c r="AG101" s="53">
        <v>407357002.15999997</v>
      </c>
      <c r="AH101" s="53">
        <v>295065317.34000003</v>
      </c>
      <c r="AI101" s="53">
        <v>243970057.72000003</v>
      </c>
      <c r="AJ101" s="53">
        <v>51095259.619999997</v>
      </c>
      <c r="AK101" s="55">
        <v>112291684.81999998</v>
      </c>
      <c r="AM101" s="56">
        <f t="shared" si="32"/>
        <v>1.5369797440552465E-2</v>
      </c>
      <c r="AN101" s="57">
        <f t="shared" si="33"/>
        <v>8.086496820909778E-3</v>
      </c>
      <c r="AO101" s="57">
        <f t="shared" si="34"/>
        <v>1.4784542634879654E-2</v>
      </c>
      <c r="AP101" s="57">
        <f t="shared" si="35"/>
        <v>7.2752467857120206E-3</v>
      </c>
      <c r="AQ101" s="57">
        <f t="shared" si="36"/>
        <v>6.3663279936227064E-3</v>
      </c>
      <c r="AR101" s="57">
        <f t="shared" si="37"/>
        <v>3.9105100177275892E-2</v>
      </c>
      <c r="AS101" s="58">
        <f t="shared" si="38"/>
        <v>0.12365064388295562</v>
      </c>
      <c r="AT101" s="59">
        <f t="shared" si="30"/>
        <v>5.7368015284857687E-3</v>
      </c>
      <c r="AU101" s="57">
        <f t="shared" si="30"/>
        <v>-2.5459709559857911E-2</v>
      </c>
      <c r="AV101" s="57">
        <f t="shared" si="30"/>
        <v>4.3370904656354695E-3</v>
      </c>
      <c r="AW101" s="57">
        <f t="shared" si="30"/>
        <v>4.0066891274610382E-3</v>
      </c>
      <c r="AX101" s="57">
        <f t="shared" si="30"/>
        <v>3.3888049169071271E-3</v>
      </c>
      <c r="AY101" s="57">
        <f t="shared" si="30"/>
        <v>2.6502840570764137E-2</v>
      </c>
      <c r="AZ101" s="58">
        <f t="shared" si="30"/>
        <v>1.0766806342312371E-2</v>
      </c>
      <c r="BA101" s="59">
        <f t="shared" si="55"/>
        <v>6.8392210180495553E-3</v>
      </c>
      <c r="BB101" s="57">
        <f t="shared" si="55"/>
        <v>4.6969884695692583E-2</v>
      </c>
      <c r="BC101" s="57">
        <f t="shared" si="55"/>
        <v>9.3178186465494584E-3</v>
      </c>
      <c r="BD101" s="57">
        <f t="shared" si="55"/>
        <v>9.3397138041470696E-3</v>
      </c>
      <c r="BE101" s="57">
        <f t="shared" si="55"/>
        <v>6.6457893441593131E-3</v>
      </c>
      <c r="BF101" s="57">
        <f t="shared" si="55"/>
        <v>6.4322950726896685E-2</v>
      </c>
      <c r="BG101" s="58">
        <f t="shared" si="55"/>
        <v>8.6251547996179737E-3</v>
      </c>
      <c r="BH101" s="59">
        <f t="shared" si="55"/>
        <v>7.3262615159603523E-3</v>
      </c>
      <c r="BI101" s="57">
        <f t="shared" si="55"/>
        <v>5.4878217177209303E-2</v>
      </c>
      <c r="BJ101" s="57">
        <f t="shared" si="55"/>
        <v>8.4423676388983137E-3</v>
      </c>
      <c r="BK101" s="57">
        <f t="shared" si="55"/>
        <v>7.4198269193899687E-3</v>
      </c>
      <c r="BL101" s="57">
        <f t="shared" si="55"/>
        <v>7.6610967957294928E-3</v>
      </c>
      <c r="BM101" s="57">
        <f t="shared" si="55"/>
        <v>8.6410088944262851E-4</v>
      </c>
      <c r="BN101" s="58">
        <f t="shared" si="55"/>
        <v>2.5928971866481559E-2</v>
      </c>
      <c r="BO101" s="59">
        <f t="shared" si="39"/>
        <v>4.5971550428822429E-2</v>
      </c>
      <c r="BP101" s="57">
        <f t="shared" si="40"/>
        <v>-0.20847423488565303</v>
      </c>
      <c r="BQ101" s="57">
        <f t="shared" si="41"/>
        <v>0.45209538450888997</v>
      </c>
      <c r="BR101" s="58">
        <f t="shared" si="42"/>
        <v>0.18004027696048661</v>
      </c>
      <c r="BS101" s="59">
        <f t="shared" si="43"/>
        <v>0.46033217379906338</v>
      </c>
      <c r="BT101" s="57">
        <f t="shared" si="44"/>
        <v>0.87866782245448705</v>
      </c>
      <c r="BU101" s="57">
        <f t="shared" si="45"/>
        <v>0.97163631693312025</v>
      </c>
      <c r="BV101" s="58">
        <f t="shared" si="46"/>
        <v>0.83032600280764224</v>
      </c>
      <c r="BW101" s="59">
        <f t="shared" si="47"/>
        <v>0.85077267025609793</v>
      </c>
      <c r="BX101" s="57">
        <f t="shared" si="48"/>
        <v>0.82317726853309525</v>
      </c>
      <c r="BY101" s="57">
        <f t="shared" si="49"/>
        <v>0.67832750629674177</v>
      </c>
      <c r="BZ101" s="58">
        <f t="shared" si="50"/>
        <v>0.99586613042163485</v>
      </c>
      <c r="CA101" s="60">
        <f t="shared" si="51"/>
        <v>30.240872732450612</v>
      </c>
      <c r="CB101" s="61">
        <f t="shared" si="52"/>
        <v>16.343314070289136</v>
      </c>
      <c r="CC101" s="61">
        <f t="shared" si="53"/>
        <v>41.700241194558004</v>
      </c>
      <c r="CD101" s="62">
        <f t="shared" si="54"/>
        <v>32.854238615552944</v>
      </c>
    </row>
    <row r="102" spans="1:82" x14ac:dyDescent="0.25">
      <c r="A102" s="1" t="s">
        <v>171</v>
      </c>
      <c r="B102" t="s">
        <v>170</v>
      </c>
      <c r="C102" s="63">
        <v>155260407</v>
      </c>
      <c r="D102" s="64">
        <v>7137561.6299999952</v>
      </c>
      <c r="E102" s="64">
        <v>162397968.63</v>
      </c>
      <c r="F102" s="64">
        <v>74757009.920000002</v>
      </c>
      <c r="G102" s="64">
        <v>63601220.950000003</v>
      </c>
      <c r="H102" s="64">
        <v>11155788.969999999</v>
      </c>
      <c r="I102" s="65">
        <v>87640958.709999993</v>
      </c>
      <c r="J102" s="63">
        <v>57514377</v>
      </c>
      <c r="K102" s="64">
        <v>-11990265.74</v>
      </c>
      <c r="L102" s="64">
        <v>45524111.259999998</v>
      </c>
      <c r="M102" s="64">
        <v>40000571.709999993</v>
      </c>
      <c r="N102" s="64">
        <v>32927561.359999999</v>
      </c>
      <c r="O102" s="64">
        <v>7073010.3499999996</v>
      </c>
      <c r="P102" s="65">
        <v>5523539.5499999998</v>
      </c>
      <c r="Q102" s="63">
        <v>71695987.950000003</v>
      </c>
      <c r="R102" s="64">
        <v>32413425.239999995</v>
      </c>
      <c r="S102" s="64">
        <v>104109413.19</v>
      </c>
      <c r="T102" s="64">
        <v>101156486.79000001</v>
      </c>
      <c r="U102" s="64">
        <v>68617227.430000007</v>
      </c>
      <c r="V102" s="64">
        <v>32539259.359999999</v>
      </c>
      <c r="W102" s="65">
        <v>2952926.3999999911</v>
      </c>
      <c r="X102" s="63">
        <v>80781572.409999996</v>
      </c>
      <c r="Y102" s="64">
        <v>14543936.670000002</v>
      </c>
      <c r="Z102" s="64">
        <v>95325509.079999998</v>
      </c>
      <c r="AA102" s="64">
        <v>79151248.920000002</v>
      </c>
      <c r="AB102" s="64">
        <v>78824047.980000004</v>
      </c>
      <c r="AC102" s="64">
        <v>327200.93999999762</v>
      </c>
      <c r="AD102" s="65">
        <v>16174260.159999996</v>
      </c>
      <c r="AE102" s="64">
        <v>365252344.36000001</v>
      </c>
      <c r="AF102" s="64">
        <v>42104657.79999999</v>
      </c>
      <c r="AG102" s="64">
        <v>407357002.15999997</v>
      </c>
      <c r="AH102" s="64">
        <v>295065317.34000003</v>
      </c>
      <c r="AI102" s="64">
        <v>243970057.72000003</v>
      </c>
      <c r="AJ102" s="64">
        <v>51095259.619999997</v>
      </c>
      <c r="AK102" s="66">
        <v>112291684.81999998</v>
      </c>
      <c r="AM102" s="67">
        <f t="shared" si="32"/>
        <v>1.5369797440552465E-2</v>
      </c>
      <c r="AN102" s="68">
        <f t="shared" si="33"/>
        <v>8.086496820909778E-3</v>
      </c>
      <c r="AO102" s="68">
        <f t="shared" si="34"/>
        <v>1.4784542634879654E-2</v>
      </c>
      <c r="AP102" s="68">
        <f t="shared" si="35"/>
        <v>7.2752467857120206E-3</v>
      </c>
      <c r="AQ102" s="68">
        <f t="shared" si="36"/>
        <v>6.3663279936227064E-3</v>
      </c>
      <c r="AR102" s="68">
        <f t="shared" si="37"/>
        <v>3.9105100177275892E-2</v>
      </c>
      <c r="AS102" s="69">
        <f t="shared" si="38"/>
        <v>0.12365064388295562</v>
      </c>
      <c r="AT102" s="70">
        <f t="shared" si="30"/>
        <v>5.7368015284857687E-3</v>
      </c>
      <c r="AU102" s="68">
        <f t="shared" si="30"/>
        <v>-2.5459709559857911E-2</v>
      </c>
      <c r="AV102" s="68">
        <f t="shared" si="30"/>
        <v>4.3370904656354695E-3</v>
      </c>
      <c r="AW102" s="68">
        <f t="shared" si="30"/>
        <v>4.0066891274610382E-3</v>
      </c>
      <c r="AX102" s="68">
        <f t="shared" si="30"/>
        <v>3.3888049169071271E-3</v>
      </c>
      <c r="AY102" s="68">
        <f t="shared" si="30"/>
        <v>2.6502840570764137E-2</v>
      </c>
      <c r="AZ102" s="69">
        <f t="shared" si="30"/>
        <v>1.0766806342312371E-2</v>
      </c>
      <c r="BA102" s="70">
        <f t="shared" si="55"/>
        <v>6.8392210180495553E-3</v>
      </c>
      <c r="BB102" s="68">
        <f t="shared" si="55"/>
        <v>4.6969884695692583E-2</v>
      </c>
      <c r="BC102" s="68">
        <f t="shared" si="55"/>
        <v>9.3178186465494584E-3</v>
      </c>
      <c r="BD102" s="68">
        <f t="shared" si="55"/>
        <v>9.3397138041470696E-3</v>
      </c>
      <c r="BE102" s="68">
        <f t="shared" si="55"/>
        <v>6.6457893441593131E-3</v>
      </c>
      <c r="BF102" s="68">
        <f t="shared" si="55"/>
        <v>6.4322950726896685E-2</v>
      </c>
      <c r="BG102" s="69">
        <f t="shared" si="55"/>
        <v>8.6251547996179737E-3</v>
      </c>
      <c r="BH102" s="70">
        <f t="shared" si="55"/>
        <v>7.3262615159603523E-3</v>
      </c>
      <c r="BI102" s="68">
        <f t="shared" si="55"/>
        <v>5.4878217177209303E-2</v>
      </c>
      <c r="BJ102" s="68">
        <f t="shared" si="55"/>
        <v>8.4423676388983137E-3</v>
      </c>
      <c r="BK102" s="68">
        <f t="shared" si="55"/>
        <v>7.4198269193899687E-3</v>
      </c>
      <c r="BL102" s="68">
        <f t="shared" si="55"/>
        <v>7.6610967957294928E-3</v>
      </c>
      <c r="BM102" s="68">
        <f t="shared" si="55"/>
        <v>8.6410088944262851E-4</v>
      </c>
      <c r="BN102" s="69">
        <f t="shared" si="55"/>
        <v>2.5928971866481559E-2</v>
      </c>
      <c r="BO102" s="70">
        <f t="shared" si="39"/>
        <v>4.5971550428822429E-2</v>
      </c>
      <c r="BP102" s="68">
        <f t="shared" si="40"/>
        <v>-0.20847423488565303</v>
      </c>
      <c r="BQ102" s="68">
        <f t="shared" si="41"/>
        <v>0.45209538450888997</v>
      </c>
      <c r="BR102" s="69">
        <f t="shared" si="42"/>
        <v>0.18004027696048661</v>
      </c>
      <c r="BS102" s="70">
        <f t="shared" si="43"/>
        <v>0.46033217379906338</v>
      </c>
      <c r="BT102" s="68">
        <f t="shared" si="44"/>
        <v>0.87866782245448705</v>
      </c>
      <c r="BU102" s="68">
        <f t="shared" si="45"/>
        <v>0.97163631693312025</v>
      </c>
      <c r="BV102" s="69">
        <f t="shared" si="46"/>
        <v>0.83032600280764224</v>
      </c>
      <c r="BW102" s="70">
        <f t="shared" si="47"/>
        <v>0.85077267025609793</v>
      </c>
      <c r="BX102" s="68">
        <f t="shared" si="48"/>
        <v>0.82317726853309525</v>
      </c>
      <c r="BY102" s="68">
        <f t="shared" si="49"/>
        <v>0.67832750629674177</v>
      </c>
      <c r="BZ102" s="69">
        <f t="shared" si="50"/>
        <v>0.99586613042163485</v>
      </c>
      <c r="CA102" s="71">
        <f t="shared" si="51"/>
        <v>30.240872732450612</v>
      </c>
      <c r="CB102" s="72">
        <f t="shared" si="52"/>
        <v>16.343314070289136</v>
      </c>
      <c r="CC102" s="72">
        <f t="shared" si="53"/>
        <v>41.700241194558004</v>
      </c>
      <c r="CD102" s="73">
        <f t="shared" si="54"/>
        <v>32.854238615552944</v>
      </c>
    </row>
    <row r="103" spans="1:82" s="51" customFormat="1" x14ac:dyDescent="0.25">
      <c r="A103" s="50" t="s">
        <v>172</v>
      </c>
      <c r="B103" s="51" t="s">
        <v>173</v>
      </c>
      <c r="C103" s="52">
        <v>62455880</v>
      </c>
      <c r="D103" s="53">
        <v>-4182399.8800000027</v>
      </c>
      <c r="E103" s="53">
        <v>58273480.119999997</v>
      </c>
      <c r="F103" s="53">
        <v>48296976.770000003</v>
      </c>
      <c r="G103" s="53">
        <v>40958419.060000002</v>
      </c>
      <c r="H103" s="53">
        <v>7338557.7100000009</v>
      </c>
      <c r="I103" s="54">
        <v>9976503.349999994</v>
      </c>
      <c r="J103" s="52">
        <v>62856584</v>
      </c>
      <c r="K103" s="53">
        <v>-14408683.120000001</v>
      </c>
      <c r="L103" s="53">
        <v>48447900.880000003</v>
      </c>
      <c r="M103" s="53">
        <v>25214952.260000002</v>
      </c>
      <c r="N103" s="53">
        <v>21633725.089999996</v>
      </c>
      <c r="O103" s="53">
        <v>3581227.1699999995</v>
      </c>
      <c r="P103" s="54">
        <v>23232948.620000001</v>
      </c>
      <c r="Q103" s="52">
        <v>66924785</v>
      </c>
      <c r="R103" s="53">
        <v>-16995091.969999999</v>
      </c>
      <c r="S103" s="53">
        <v>49929693.030000001</v>
      </c>
      <c r="T103" s="53">
        <v>38865516.020000003</v>
      </c>
      <c r="U103" s="53">
        <v>24569417.59</v>
      </c>
      <c r="V103" s="53">
        <v>14296098.430000003</v>
      </c>
      <c r="W103" s="54">
        <v>11064177.009999998</v>
      </c>
      <c r="X103" s="52">
        <v>84335891</v>
      </c>
      <c r="Y103" s="53">
        <v>324000</v>
      </c>
      <c r="Z103" s="53">
        <v>84659891</v>
      </c>
      <c r="AA103" s="53">
        <v>58451749.009999998</v>
      </c>
      <c r="AB103" s="53">
        <v>42043067.229999997</v>
      </c>
      <c r="AC103" s="53">
        <v>16408681.780000001</v>
      </c>
      <c r="AD103" s="54">
        <v>26208141.990000002</v>
      </c>
      <c r="AE103" s="53">
        <v>276573140</v>
      </c>
      <c r="AF103" s="53">
        <v>-35262174.969999999</v>
      </c>
      <c r="AG103" s="53">
        <v>241310965.03</v>
      </c>
      <c r="AH103" s="53">
        <v>170829194.06</v>
      </c>
      <c r="AI103" s="53">
        <v>129204628.97</v>
      </c>
      <c r="AJ103" s="53">
        <v>41624565.090000004</v>
      </c>
      <c r="AK103" s="55">
        <v>70481770.969999999</v>
      </c>
      <c r="AM103" s="56">
        <f t="shared" si="32"/>
        <v>6.1827367525286205E-3</v>
      </c>
      <c r="AN103" s="57">
        <f t="shared" si="33"/>
        <v>-4.7384478182633197E-3</v>
      </c>
      <c r="AO103" s="57">
        <f t="shared" si="34"/>
        <v>5.3051571924514649E-3</v>
      </c>
      <c r="AP103" s="57">
        <f t="shared" si="35"/>
        <v>4.7001936725608222E-3</v>
      </c>
      <c r="AQ103" s="57">
        <f t="shared" si="36"/>
        <v>4.0998384298502654E-3</v>
      </c>
      <c r="AR103" s="57">
        <f t="shared" si="37"/>
        <v>2.5724315436407044E-2</v>
      </c>
      <c r="AS103" s="58">
        <f t="shared" si="38"/>
        <v>1.4075622643630515E-2</v>
      </c>
      <c r="AT103" s="59">
        <f t="shared" si="30"/>
        <v>6.269662751742823E-3</v>
      </c>
      <c r="AU103" s="57">
        <f t="shared" si="30"/>
        <v>-3.0594892167521495E-2</v>
      </c>
      <c r="AV103" s="57">
        <f t="shared" si="30"/>
        <v>4.6156404413176515E-3</v>
      </c>
      <c r="AW103" s="57">
        <f t="shared" si="30"/>
        <v>2.5256757778873047E-3</v>
      </c>
      <c r="AX103" s="57">
        <f t="shared" si="30"/>
        <v>2.2264774835426522E-3</v>
      </c>
      <c r="AY103" s="57">
        <f t="shared" si="30"/>
        <v>1.3418995312823036E-2</v>
      </c>
      <c r="AZ103" s="58">
        <f t="shared" si="30"/>
        <v>4.5287022259564248E-2</v>
      </c>
      <c r="BA103" s="59">
        <f t="shared" si="55"/>
        <v>6.3840866035579551E-3</v>
      </c>
      <c r="BB103" s="57">
        <f t="shared" si="55"/>
        <v>-2.4627372896046051E-2</v>
      </c>
      <c r="BC103" s="57">
        <f t="shared" si="55"/>
        <v>4.4687200751229641E-3</v>
      </c>
      <c r="BD103" s="57">
        <f t="shared" si="55"/>
        <v>3.5884282659090663E-3</v>
      </c>
      <c r="BE103" s="57">
        <f t="shared" si="55"/>
        <v>2.3796235978551599E-3</v>
      </c>
      <c r="BF103" s="57">
        <f t="shared" si="55"/>
        <v>2.8260238646678135E-2</v>
      </c>
      <c r="BG103" s="58">
        <f t="shared" si="55"/>
        <v>3.2317175071354509E-2</v>
      </c>
      <c r="BH103" s="59">
        <f t="shared" ref="BA103:BN124" si="56">X103/X$203</f>
        <v>7.6486106201498118E-3</v>
      </c>
      <c r="BI103" s="57">
        <f t="shared" si="56"/>
        <v>1.2225398644709453E-3</v>
      </c>
      <c r="BJ103" s="57">
        <f t="shared" si="56"/>
        <v>7.4977823983214823E-3</v>
      </c>
      <c r="BK103" s="57">
        <f t="shared" si="56"/>
        <v>5.4794064112390246E-3</v>
      </c>
      <c r="BL103" s="57">
        <f t="shared" si="56"/>
        <v>4.0862657512859262E-3</v>
      </c>
      <c r="BM103" s="57">
        <f t="shared" si="56"/>
        <v>4.3333483457227095E-2</v>
      </c>
      <c r="BN103" s="58">
        <f t="shared" si="56"/>
        <v>4.2014297384188E-2</v>
      </c>
      <c r="BO103" s="59">
        <f t="shared" si="39"/>
        <v>-6.6965670486109602E-2</v>
      </c>
      <c r="BP103" s="57">
        <f t="shared" si="40"/>
        <v>-0.22923108770912529</v>
      </c>
      <c r="BQ103" s="57">
        <f t="shared" si="41"/>
        <v>-0.25394316873785994</v>
      </c>
      <c r="BR103" s="58">
        <f t="shared" si="42"/>
        <v>3.8417807194329637E-3</v>
      </c>
      <c r="BS103" s="59">
        <f t="shared" si="43"/>
        <v>0.82879856618386571</v>
      </c>
      <c r="BT103" s="57">
        <f t="shared" si="44"/>
        <v>0.52045500015479718</v>
      </c>
      <c r="BU103" s="57">
        <f t="shared" si="45"/>
        <v>0.77840486615144733</v>
      </c>
      <c r="BV103" s="58">
        <f t="shared" si="46"/>
        <v>0.690430241754032</v>
      </c>
      <c r="BW103" s="59">
        <f t="shared" si="47"/>
        <v>0.84805347661929853</v>
      </c>
      <c r="BX103" s="57">
        <f t="shared" si="48"/>
        <v>0.85797208207762021</v>
      </c>
      <c r="BY103" s="57">
        <f t="shared" si="49"/>
        <v>0.6321649653990622</v>
      </c>
      <c r="BZ103" s="58">
        <f t="shared" si="50"/>
        <v>0.71927817288764473</v>
      </c>
      <c r="CA103" s="60">
        <f t="shared" si="51"/>
        <v>19.537200985254358</v>
      </c>
      <c r="CB103" s="61">
        <f t="shared" si="52"/>
        <v>10.302249853831574</v>
      </c>
      <c r="CC103" s="61">
        <f t="shared" si="53"/>
        <v>16.021724791110238</v>
      </c>
      <c r="CD103" s="62">
        <f t="shared" si="54"/>
        <v>24.262254047462108</v>
      </c>
    </row>
    <row r="104" spans="1:82" x14ac:dyDescent="0.25">
      <c r="A104" s="1" t="s">
        <v>174</v>
      </c>
      <c r="B104" t="s">
        <v>173</v>
      </c>
      <c r="C104" s="63">
        <v>62455880</v>
      </c>
      <c r="D104" s="64">
        <v>-4182399.8800000027</v>
      </c>
      <c r="E104" s="64">
        <v>58273480.119999997</v>
      </c>
      <c r="F104" s="64">
        <v>48296976.770000003</v>
      </c>
      <c r="G104" s="64">
        <v>40958419.060000002</v>
      </c>
      <c r="H104" s="64">
        <v>7338557.7100000009</v>
      </c>
      <c r="I104" s="65">
        <v>9976503.349999994</v>
      </c>
      <c r="J104" s="63">
        <v>62856584</v>
      </c>
      <c r="K104" s="64">
        <v>-14408683.120000001</v>
      </c>
      <c r="L104" s="64">
        <v>48447900.880000003</v>
      </c>
      <c r="M104" s="64">
        <v>25214952.260000002</v>
      </c>
      <c r="N104" s="64">
        <v>21633725.089999996</v>
      </c>
      <c r="O104" s="64">
        <v>3581227.1699999995</v>
      </c>
      <c r="P104" s="65">
        <v>23232948.620000001</v>
      </c>
      <c r="Q104" s="63">
        <v>66924785</v>
      </c>
      <c r="R104" s="64">
        <v>-16995091.969999999</v>
      </c>
      <c r="S104" s="64">
        <v>49929693.030000001</v>
      </c>
      <c r="T104" s="64">
        <v>38865516.020000003</v>
      </c>
      <c r="U104" s="64">
        <v>24569417.59</v>
      </c>
      <c r="V104" s="64">
        <v>14296098.430000003</v>
      </c>
      <c r="W104" s="65">
        <v>11064177.009999998</v>
      </c>
      <c r="X104" s="63">
        <v>84335891</v>
      </c>
      <c r="Y104" s="64">
        <v>324000</v>
      </c>
      <c r="Z104" s="64">
        <v>84659891</v>
      </c>
      <c r="AA104" s="64">
        <v>58451749.009999998</v>
      </c>
      <c r="AB104" s="64">
        <v>42043067.229999997</v>
      </c>
      <c r="AC104" s="64">
        <v>16408681.780000001</v>
      </c>
      <c r="AD104" s="65">
        <v>26208141.990000002</v>
      </c>
      <c r="AE104" s="64">
        <v>276573140</v>
      </c>
      <c r="AF104" s="64">
        <v>-35262174.969999999</v>
      </c>
      <c r="AG104" s="64">
        <v>241310965.03</v>
      </c>
      <c r="AH104" s="64">
        <v>170829194.06</v>
      </c>
      <c r="AI104" s="64">
        <v>129204628.97</v>
      </c>
      <c r="AJ104" s="64">
        <v>41624565.090000004</v>
      </c>
      <c r="AK104" s="66">
        <v>70481770.969999999</v>
      </c>
      <c r="AM104" s="67">
        <f t="shared" si="32"/>
        <v>6.1827367525286205E-3</v>
      </c>
      <c r="AN104" s="68">
        <f t="shared" si="33"/>
        <v>-4.7384478182633197E-3</v>
      </c>
      <c r="AO104" s="68">
        <f t="shared" si="34"/>
        <v>5.3051571924514649E-3</v>
      </c>
      <c r="AP104" s="68">
        <f t="shared" si="35"/>
        <v>4.7001936725608222E-3</v>
      </c>
      <c r="AQ104" s="68">
        <f t="shared" si="36"/>
        <v>4.0998384298502654E-3</v>
      </c>
      <c r="AR104" s="68">
        <f t="shared" si="37"/>
        <v>2.5724315436407044E-2</v>
      </c>
      <c r="AS104" s="69">
        <f t="shared" si="38"/>
        <v>1.4075622643630515E-2</v>
      </c>
      <c r="AT104" s="70">
        <f t="shared" si="30"/>
        <v>6.269662751742823E-3</v>
      </c>
      <c r="AU104" s="68">
        <f t="shared" si="30"/>
        <v>-3.0594892167521495E-2</v>
      </c>
      <c r="AV104" s="68">
        <f t="shared" si="30"/>
        <v>4.6156404413176515E-3</v>
      </c>
      <c r="AW104" s="68">
        <f t="shared" si="30"/>
        <v>2.5256757778873047E-3</v>
      </c>
      <c r="AX104" s="68">
        <f t="shared" si="30"/>
        <v>2.2264774835426522E-3</v>
      </c>
      <c r="AY104" s="68">
        <f t="shared" si="30"/>
        <v>1.3418995312823036E-2</v>
      </c>
      <c r="AZ104" s="69">
        <f t="shared" ref="AZ104:BN130" si="57">P104/P$203</f>
        <v>4.5287022259564248E-2</v>
      </c>
      <c r="BA104" s="70">
        <f t="shared" si="56"/>
        <v>6.3840866035579551E-3</v>
      </c>
      <c r="BB104" s="68">
        <f t="shared" si="56"/>
        <v>-2.4627372896046051E-2</v>
      </c>
      <c r="BC104" s="68">
        <f t="shared" si="56"/>
        <v>4.4687200751229641E-3</v>
      </c>
      <c r="BD104" s="68">
        <f t="shared" si="56"/>
        <v>3.5884282659090663E-3</v>
      </c>
      <c r="BE104" s="68">
        <f t="shared" si="56"/>
        <v>2.3796235978551599E-3</v>
      </c>
      <c r="BF104" s="68">
        <f t="shared" si="56"/>
        <v>2.8260238646678135E-2</v>
      </c>
      <c r="BG104" s="69">
        <f t="shared" si="56"/>
        <v>3.2317175071354509E-2</v>
      </c>
      <c r="BH104" s="70">
        <f t="shared" si="56"/>
        <v>7.6486106201498118E-3</v>
      </c>
      <c r="BI104" s="68">
        <f t="shared" si="56"/>
        <v>1.2225398644709453E-3</v>
      </c>
      <c r="BJ104" s="68">
        <f t="shared" si="56"/>
        <v>7.4977823983214823E-3</v>
      </c>
      <c r="BK104" s="68">
        <f t="shared" si="56"/>
        <v>5.4794064112390246E-3</v>
      </c>
      <c r="BL104" s="68">
        <f t="shared" si="56"/>
        <v>4.0862657512859262E-3</v>
      </c>
      <c r="BM104" s="68">
        <f t="shared" si="56"/>
        <v>4.3333483457227095E-2</v>
      </c>
      <c r="BN104" s="69">
        <f t="shared" si="56"/>
        <v>4.2014297384188E-2</v>
      </c>
      <c r="BO104" s="70">
        <f t="shared" si="39"/>
        <v>-6.6965670486109602E-2</v>
      </c>
      <c r="BP104" s="68">
        <f t="shared" si="40"/>
        <v>-0.22923108770912529</v>
      </c>
      <c r="BQ104" s="68">
        <f t="shared" si="41"/>
        <v>-0.25394316873785994</v>
      </c>
      <c r="BR104" s="69">
        <f t="shared" si="42"/>
        <v>3.8417807194329637E-3</v>
      </c>
      <c r="BS104" s="70">
        <f t="shared" si="43"/>
        <v>0.82879856618386571</v>
      </c>
      <c r="BT104" s="68">
        <f t="shared" si="44"/>
        <v>0.52045500015479718</v>
      </c>
      <c r="BU104" s="68">
        <f t="shared" si="45"/>
        <v>0.77840486615144733</v>
      </c>
      <c r="BV104" s="69">
        <f t="shared" si="46"/>
        <v>0.690430241754032</v>
      </c>
      <c r="BW104" s="70">
        <f t="shared" si="47"/>
        <v>0.84805347661929853</v>
      </c>
      <c r="BX104" s="68">
        <f t="shared" si="48"/>
        <v>0.85797208207762021</v>
      </c>
      <c r="BY104" s="68">
        <f t="shared" si="49"/>
        <v>0.6321649653990622</v>
      </c>
      <c r="BZ104" s="69">
        <f t="shared" si="50"/>
        <v>0.71927817288764473</v>
      </c>
      <c r="CA104" s="71">
        <f t="shared" si="51"/>
        <v>19.537200985254358</v>
      </c>
      <c r="CB104" s="72">
        <f t="shared" si="52"/>
        <v>10.302249853831574</v>
      </c>
      <c r="CC104" s="72">
        <f t="shared" si="53"/>
        <v>16.021724791110238</v>
      </c>
      <c r="CD104" s="73">
        <f t="shared" si="54"/>
        <v>24.262254047462108</v>
      </c>
    </row>
    <row r="105" spans="1:82" s="38" customFormat="1" x14ac:dyDescent="0.25">
      <c r="A105" s="37">
        <v>42</v>
      </c>
      <c r="B105" s="38" t="s">
        <v>175</v>
      </c>
      <c r="C105" s="39">
        <v>294086432.15999997</v>
      </c>
      <c r="D105" s="40">
        <v>255376718.35000002</v>
      </c>
      <c r="E105" s="40">
        <v>549463150.50999999</v>
      </c>
      <c r="F105" s="40">
        <v>423750479.90000004</v>
      </c>
      <c r="G105" s="40">
        <v>419005833.24000001</v>
      </c>
      <c r="H105" s="40">
        <v>4744646.66</v>
      </c>
      <c r="I105" s="41">
        <v>125712670.61000001</v>
      </c>
      <c r="J105" s="39">
        <v>140645394</v>
      </c>
      <c r="K105" s="40">
        <v>-15634192</v>
      </c>
      <c r="L105" s="40">
        <v>125011202</v>
      </c>
      <c r="M105" s="40">
        <v>95575589.870000005</v>
      </c>
      <c r="N105" s="40">
        <v>74477000.300000012</v>
      </c>
      <c r="O105" s="40">
        <v>21098589.569999997</v>
      </c>
      <c r="P105" s="41">
        <v>29435612.130000003</v>
      </c>
      <c r="Q105" s="39">
        <v>233666544</v>
      </c>
      <c r="R105" s="40">
        <v>-11569218.030000012</v>
      </c>
      <c r="S105" s="40">
        <v>222097325.96999997</v>
      </c>
      <c r="T105" s="40">
        <v>209178327.70000002</v>
      </c>
      <c r="U105" s="40">
        <v>173784521.35999998</v>
      </c>
      <c r="V105" s="40">
        <v>35393806.340000004</v>
      </c>
      <c r="W105" s="41">
        <v>12918998.269999975</v>
      </c>
      <c r="X105" s="39">
        <v>150438619.32999998</v>
      </c>
      <c r="Y105" s="40">
        <v>-1309871.6999999983</v>
      </c>
      <c r="Z105" s="40">
        <v>149128747.63</v>
      </c>
      <c r="AA105" s="40">
        <v>111929641.67999999</v>
      </c>
      <c r="AB105" s="40">
        <v>88694594.120000005</v>
      </c>
      <c r="AC105" s="40">
        <v>23235047.559999995</v>
      </c>
      <c r="AD105" s="41">
        <v>37199105.950000003</v>
      </c>
      <c r="AE105" s="40">
        <v>818836989.49000001</v>
      </c>
      <c r="AF105" s="40">
        <v>226863436.62</v>
      </c>
      <c r="AG105" s="40">
        <v>1045700426.1099999</v>
      </c>
      <c r="AH105" s="40">
        <v>840434039.1500001</v>
      </c>
      <c r="AI105" s="40">
        <v>755961949.01999998</v>
      </c>
      <c r="AJ105" s="40">
        <v>84472090.13000001</v>
      </c>
      <c r="AK105" s="42">
        <v>205266386.95999998</v>
      </c>
      <c r="AM105" s="43">
        <f t="shared" si="32"/>
        <v>2.9112695114305438E-2</v>
      </c>
      <c r="AN105" s="44">
        <f t="shared" si="33"/>
        <v>0.28932892325465615</v>
      </c>
      <c r="AO105" s="44">
        <f t="shared" si="34"/>
        <v>5.0022555353008986E-2</v>
      </c>
      <c r="AP105" s="44">
        <f t="shared" si="35"/>
        <v>4.1238799145866124E-2</v>
      </c>
      <c r="AQ105" s="44">
        <f t="shared" si="36"/>
        <v>4.1941467880688844E-2</v>
      </c>
      <c r="AR105" s="44">
        <f t="shared" si="37"/>
        <v>1.6631713224768672E-2</v>
      </c>
      <c r="AS105" s="45">
        <f t="shared" si="38"/>
        <v>0.17736516001163691</v>
      </c>
      <c r="AT105" s="46">
        <f t="shared" ref="AT105:BG138" si="58">J105/J$203</f>
        <v>1.40287481732382E-2</v>
      </c>
      <c r="AU105" s="44">
        <f t="shared" si="58"/>
        <v>-3.319709472286092E-2</v>
      </c>
      <c r="AV105" s="44">
        <f t="shared" si="58"/>
        <v>1.190984024257544E-2</v>
      </c>
      <c r="AW105" s="44">
        <f t="shared" si="58"/>
        <v>9.5734050892845209E-3</v>
      </c>
      <c r="AX105" s="44">
        <f t="shared" si="58"/>
        <v>7.6649473689761769E-3</v>
      </c>
      <c r="AY105" s="44">
        <f t="shared" si="58"/>
        <v>7.9057222875645441E-2</v>
      </c>
      <c r="AZ105" s="45">
        <f t="shared" si="57"/>
        <v>5.7377616744163806E-2</v>
      </c>
      <c r="BA105" s="46">
        <f t="shared" si="56"/>
        <v>2.2289910281371624E-2</v>
      </c>
      <c r="BB105" s="44">
        <f t="shared" si="56"/>
        <v>-1.6764807571704458E-2</v>
      </c>
      <c r="BC105" s="44">
        <f t="shared" si="56"/>
        <v>1.9877766494517293E-2</v>
      </c>
      <c r="BD105" s="44">
        <f t="shared" si="56"/>
        <v>1.9313301368441973E-2</v>
      </c>
      <c r="BE105" s="44">
        <f t="shared" si="56"/>
        <v>1.683156495083285E-2</v>
      </c>
      <c r="BF105" s="44">
        <f t="shared" si="56"/>
        <v>6.9965761545383365E-2</v>
      </c>
      <c r="BG105" s="45">
        <f t="shared" si="56"/>
        <v>3.7734892388359871E-2</v>
      </c>
      <c r="BH105" s="46">
        <f t="shared" si="56"/>
        <v>1.3643614928881378E-2</v>
      </c>
      <c r="BI105" s="44">
        <f t="shared" si="56"/>
        <v>-4.9425011438034711E-3</v>
      </c>
      <c r="BJ105" s="44">
        <f t="shared" si="56"/>
        <v>1.3207374659435132E-2</v>
      </c>
      <c r="BK105" s="44">
        <f t="shared" si="56"/>
        <v>1.0492551662126539E-2</v>
      </c>
      <c r="BL105" s="44">
        <f t="shared" si="56"/>
        <v>8.620438663384411E-3</v>
      </c>
      <c r="BM105" s="44">
        <f t="shared" si="56"/>
        <v>6.1361147870901335E-2</v>
      </c>
      <c r="BN105" s="45">
        <f t="shared" si="56"/>
        <v>5.9633922175999977E-2</v>
      </c>
      <c r="BO105" s="46">
        <f t="shared" si="39"/>
        <v>0.86837300338650225</v>
      </c>
      <c r="BP105" s="44">
        <f t="shared" si="40"/>
        <v>-0.11116035552504477</v>
      </c>
      <c r="BQ105" s="44">
        <f t="shared" si="41"/>
        <v>-4.9511658074593734E-2</v>
      </c>
      <c r="BR105" s="45">
        <f t="shared" si="42"/>
        <v>-8.7070175586142721E-3</v>
      </c>
      <c r="BS105" s="46">
        <f t="shared" si="43"/>
        <v>0.77120818658482171</v>
      </c>
      <c r="BT105" s="44">
        <f t="shared" si="44"/>
        <v>0.76453620428351698</v>
      </c>
      <c r="BU105" s="44">
        <f t="shared" si="45"/>
        <v>0.94183181533781724</v>
      </c>
      <c r="BV105" s="45">
        <f t="shared" si="46"/>
        <v>0.75055710893318928</v>
      </c>
      <c r="BW105" s="46">
        <f t="shared" si="47"/>
        <v>0.9888032064031651</v>
      </c>
      <c r="BX105" s="44">
        <f t="shared" si="48"/>
        <v>0.77924709019637894</v>
      </c>
      <c r="BY105" s="44">
        <f t="shared" si="49"/>
        <v>0.8307960163504069</v>
      </c>
      <c r="BZ105" s="45">
        <f t="shared" si="50"/>
        <v>0.79241381271971223</v>
      </c>
      <c r="CA105" s="47">
        <f t="shared" si="51"/>
        <v>171.41649119840523</v>
      </c>
      <c r="CB105" s="48">
        <f t="shared" si="52"/>
        <v>39.049988935734518</v>
      </c>
      <c r="CC105" s="48">
        <f t="shared" si="53"/>
        <v>86.230621431848704</v>
      </c>
      <c r="CD105" s="49">
        <f t="shared" si="54"/>
        <v>46.459951119973567</v>
      </c>
    </row>
    <row r="106" spans="1:82" s="51" customFormat="1" x14ac:dyDescent="0.25">
      <c r="A106" s="50" t="s">
        <v>176</v>
      </c>
      <c r="B106" s="51" t="s">
        <v>177</v>
      </c>
      <c r="C106" s="52">
        <v>62401191.659999996</v>
      </c>
      <c r="D106" s="53">
        <v>-308969.61999999732</v>
      </c>
      <c r="E106" s="53">
        <v>62092222.039999999</v>
      </c>
      <c r="F106" s="53">
        <v>55183313.120000005</v>
      </c>
      <c r="G106" s="53">
        <v>54789561.770000003</v>
      </c>
      <c r="H106" s="53">
        <v>393751.35000000102</v>
      </c>
      <c r="I106" s="54">
        <v>6908908.9199999981</v>
      </c>
      <c r="J106" s="52">
        <v>27273272</v>
      </c>
      <c r="K106" s="53">
        <v>1139800</v>
      </c>
      <c r="L106" s="53">
        <v>28413072</v>
      </c>
      <c r="M106" s="53">
        <v>25379200.23</v>
      </c>
      <c r="N106" s="53">
        <v>24638382.41</v>
      </c>
      <c r="O106" s="53">
        <v>740817.8199999996</v>
      </c>
      <c r="P106" s="54">
        <v>3033871.7700000005</v>
      </c>
      <c r="Q106" s="52">
        <v>28202820</v>
      </c>
      <c r="R106" s="53">
        <v>-220864</v>
      </c>
      <c r="S106" s="53">
        <v>27981956</v>
      </c>
      <c r="T106" s="53">
        <v>24337744.550000001</v>
      </c>
      <c r="U106" s="53">
        <v>23888927.359999999</v>
      </c>
      <c r="V106" s="53">
        <v>448817.18999999948</v>
      </c>
      <c r="W106" s="54">
        <v>3644211.4499999997</v>
      </c>
      <c r="X106" s="52">
        <v>30308955.329999998</v>
      </c>
      <c r="Y106" s="53">
        <v>468453.49000000022</v>
      </c>
      <c r="Z106" s="53">
        <v>30777408.82</v>
      </c>
      <c r="AA106" s="53">
        <v>27232380.740000002</v>
      </c>
      <c r="AB106" s="53">
        <v>26557922.189999998</v>
      </c>
      <c r="AC106" s="53">
        <v>674458.55000000168</v>
      </c>
      <c r="AD106" s="54">
        <v>3545028.0799999973</v>
      </c>
      <c r="AE106" s="53">
        <v>148186238.99000001</v>
      </c>
      <c r="AF106" s="53">
        <v>1078419.8700000029</v>
      </c>
      <c r="AG106" s="53">
        <v>149264658.86000001</v>
      </c>
      <c r="AH106" s="53">
        <v>132132638.64000002</v>
      </c>
      <c r="AI106" s="53">
        <v>129874793.72999999</v>
      </c>
      <c r="AJ106" s="53">
        <v>2257844.910000002</v>
      </c>
      <c r="AK106" s="55">
        <v>17132020.219999995</v>
      </c>
      <c r="AM106" s="56">
        <f t="shared" si="32"/>
        <v>6.1773229530648578E-3</v>
      </c>
      <c r="AN106" s="57">
        <f t="shared" si="33"/>
        <v>-3.500469739394295E-4</v>
      </c>
      <c r="AO106" s="57">
        <f t="shared" si="34"/>
        <v>5.6528114962837647E-3</v>
      </c>
      <c r="AP106" s="57">
        <f t="shared" si="35"/>
        <v>5.3703622152738448E-3</v>
      </c>
      <c r="AQ106" s="57">
        <f t="shared" si="36"/>
        <v>5.4843022766636277E-3</v>
      </c>
      <c r="AR106" s="57">
        <f t="shared" si="37"/>
        <v>1.3802417765426467E-3</v>
      </c>
      <c r="AS106" s="58">
        <f t="shared" si="38"/>
        <v>9.7476231326211991E-3</v>
      </c>
      <c r="AT106" s="59">
        <f t="shared" si="58"/>
        <v>2.7203867390654013E-3</v>
      </c>
      <c r="AU106" s="57">
        <f t="shared" si="58"/>
        <v>2.4202113268864088E-3</v>
      </c>
      <c r="AV106" s="57">
        <f t="shared" si="58"/>
        <v>2.7069186033487898E-3</v>
      </c>
      <c r="AW106" s="57">
        <f t="shared" si="58"/>
        <v>2.5421278066327345E-3</v>
      </c>
      <c r="AX106" s="57">
        <f t="shared" si="58"/>
        <v>2.5357077173979357E-3</v>
      </c>
      <c r="AY106" s="57">
        <f t="shared" si="58"/>
        <v>2.7758727336573224E-3</v>
      </c>
      <c r="AZ106" s="58">
        <f t="shared" si="57"/>
        <v>5.9138002940521111E-3</v>
      </c>
      <c r="BA106" s="59">
        <f t="shared" si="56"/>
        <v>2.69032235732332E-3</v>
      </c>
      <c r="BB106" s="57">
        <f t="shared" si="56"/>
        <v>-3.200512299029539E-4</v>
      </c>
      <c r="BC106" s="57">
        <f t="shared" si="56"/>
        <v>2.5043920947656478E-3</v>
      </c>
      <c r="BD106" s="57">
        <f t="shared" si="56"/>
        <v>2.2470884067704792E-3</v>
      </c>
      <c r="BE106" s="57">
        <f t="shared" si="56"/>
        <v>2.3137160278655093E-3</v>
      </c>
      <c r="BF106" s="57">
        <f t="shared" si="56"/>
        <v>8.8721275669976379E-4</v>
      </c>
      <c r="BG106" s="58">
        <f t="shared" si="56"/>
        <v>1.0644318083508741E-2</v>
      </c>
      <c r="BH106" s="59">
        <f t="shared" si="56"/>
        <v>2.7487869621568859E-3</v>
      </c>
      <c r="BI106" s="57">
        <f t="shared" si="56"/>
        <v>1.7676020560973506E-3</v>
      </c>
      <c r="BJ106" s="57">
        <f t="shared" si="56"/>
        <v>2.7257572788103443E-3</v>
      </c>
      <c r="BK106" s="57">
        <f t="shared" si="56"/>
        <v>2.5528283438452778E-3</v>
      </c>
      <c r="BL106" s="57">
        <f t="shared" si="56"/>
        <v>2.5812276558375524E-3</v>
      </c>
      <c r="BM106" s="57">
        <f t="shared" si="56"/>
        <v>1.7811691890224741E-3</v>
      </c>
      <c r="BN106" s="58">
        <f t="shared" si="56"/>
        <v>5.6830378912494928E-3</v>
      </c>
      <c r="BO106" s="59">
        <f t="shared" si="39"/>
        <v>-4.9513416616056545E-3</v>
      </c>
      <c r="BP106" s="57">
        <f t="shared" si="40"/>
        <v>4.179183194447663E-2</v>
      </c>
      <c r="BQ106" s="57">
        <f t="shared" si="41"/>
        <v>-7.8312736102276303E-3</v>
      </c>
      <c r="BR106" s="58">
        <f t="shared" si="42"/>
        <v>1.5455943132963145E-2</v>
      </c>
      <c r="BS106" s="59">
        <f t="shared" si="43"/>
        <v>0.88873149175513066</v>
      </c>
      <c r="BT106" s="57">
        <f t="shared" si="44"/>
        <v>0.8932226768721101</v>
      </c>
      <c r="BU106" s="57">
        <f t="shared" si="45"/>
        <v>0.86976566434455116</v>
      </c>
      <c r="BV106" s="58">
        <f t="shared" si="46"/>
        <v>0.88481720145016429</v>
      </c>
      <c r="BW106" s="59">
        <f t="shared" si="47"/>
        <v>0.99286466636854942</v>
      </c>
      <c r="BX106" s="57">
        <f t="shared" si="48"/>
        <v>0.97081004077014599</v>
      </c>
      <c r="BY106" s="57">
        <f t="shared" si="49"/>
        <v>0.98155880101880677</v>
      </c>
      <c r="BZ106" s="58">
        <f t="shared" si="50"/>
        <v>0.97523321385524941</v>
      </c>
      <c r="CA106" s="60">
        <f t="shared" si="51"/>
        <v>22.322877156305776</v>
      </c>
      <c r="CB106" s="61">
        <f t="shared" si="52"/>
        <v>10.369357798652432</v>
      </c>
      <c r="CC106" s="61">
        <f t="shared" si="53"/>
        <v>10.032869369746324</v>
      </c>
      <c r="CD106" s="62">
        <f t="shared" si="54"/>
        <v>11.303664150717843</v>
      </c>
    </row>
    <row r="107" spans="1:82" x14ac:dyDescent="0.25">
      <c r="A107" s="1" t="s">
        <v>178</v>
      </c>
      <c r="B107" t="s">
        <v>179</v>
      </c>
      <c r="C107" s="63">
        <v>17926383.469999999</v>
      </c>
      <c r="D107" s="64">
        <v>450203</v>
      </c>
      <c r="E107" s="64">
        <v>18376586.469999999</v>
      </c>
      <c r="F107" s="64">
        <v>17187515.420000002</v>
      </c>
      <c r="G107" s="64">
        <v>16913764.050000001</v>
      </c>
      <c r="H107" s="64">
        <v>273751.37000000104</v>
      </c>
      <c r="I107" s="65">
        <v>1189071.049999997</v>
      </c>
      <c r="J107" s="63"/>
      <c r="K107" s="64"/>
      <c r="L107" s="64"/>
      <c r="M107" s="64"/>
      <c r="N107" s="64"/>
      <c r="O107" s="64"/>
      <c r="P107" s="65"/>
      <c r="Q107" s="63"/>
      <c r="R107" s="64"/>
      <c r="S107" s="64"/>
      <c r="T107" s="64"/>
      <c r="U107" s="64"/>
      <c r="V107" s="64"/>
      <c r="W107" s="65"/>
      <c r="X107" s="63"/>
      <c r="Y107" s="64"/>
      <c r="Z107" s="64"/>
      <c r="AA107" s="64"/>
      <c r="AB107" s="64"/>
      <c r="AC107" s="64"/>
      <c r="AD107" s="65"/>
      <c r="AE107" s="64">
        <v>17926383.469999999</v>
      </c>
      <c r="AF107" s="64">
        <v>450203</v>
      </c>
      <c r="AG107" s="64">
        <v>18376586.469999999</v>
      </c>
      <c r="AH107" s="64">
        <v>17187515.420000002</v>
      </c>
      <c r="AI107" s="64">
        <v>16913764.050000001</v>
      </c>
      <c r="AJ107" s="64">
        <v>273751.37000000104</v>
      </c>
      <c r="AK107" s="66">
        <v>1189071.049999997</v>
      </c>
      <c r="AM107" s="67">
        <f t="shared" si="32"/>
        <v>1.7745984832795653E-3</v>
      </c>
      <c r="AN107" s="68">
        <f t="shared" si="33"/>
        <v>5.100572600259351E-4</v>
      </c>
      <c r="AO107" s="68">
        <f t="shared" si="34"/>
        <v>1.6729853731623466E-3</v>
      </c>
      <c r="AP107" s="68">
        <f t="shared" si="35"/>
        <v>1.6726647634455146E-3</v>
      </c>
      <c r="AQ107" s="68">
        <f t="shared" si="36"/>
        <v>1.6930267680505017E-3</v>
      </c>
      <c r="AR107" s="68">
        <f t="shared" si="37"/>
        <v>9.5959817600570479E-4</v>
      </c>
      <c r="AS107" s="69">
        <f t="shared" si="38"/>
        <v>1.6776334161472998E-3</v>
      </c>
      <c r="AT107" s="70">
        <f t="shared" si="58"/>
        <v>0</v>
      </c>
      <c r="AU107" s="68">
        <f t="shared" si="58"/>
        <v>0</v>
      </c>
      <c r="AV107" s="68">
        <f t="shared" si="58"/>
        <v>0</v>
      </c>
      <c r="AW107" s="68">
        <f t="shared" si="58"/>
        <v>0</v>
      </c>
      <c r="AX107" s="68">
        <f t="shared" si="58"/>
        <v>0</v>
      </c>
      <c r="AY107" s="68">
        <f t="shared" si="58"/>
        <v>0</v>
      </c>
      <c r="AZ107" s="69">
        <f t="shared" si="57"/>
        <v>0</v>
      </c>
      <c r="BA107" s="70">
        <f t="shared" si="56"/>
        <v>0</v>
      </c>
      <c r="BB107" s="68">
        <f t="shared" si="56"/>
        <v>0</v>
      </c>
      <c r="BC107" s="68">
        <f t="shared" si="56"/>
        <v>0</v>
      </c>
      <c r="BD107" s="68">
        <f t="shared" si="56"/>
        <v>0</v>
      </c>
      <c r="BE107" s="68">
        <f t="shared" si="56"/>
        <v>0</v>
      </c>
      <c r="BF107" s="68">
        <f t="shared" si="56"/>
        <v>0</v>
      </c>
      <c r="BG107" s="69">
        <f t="shared" si="56"/>
        <v>0</v>
      </c>
      <c r="BH107" s="70">
        <f t="shared" si="56"/>
        <v>0</v>
      </c>
      <c r="BI107" s="68">
        <f t="shared" si="56"/>
        <v>0</v>
      </c>
      <c r="BJ107" s="68">
        <f t="shared" si="56"/>
        <v>0</v>
      </c>
      <c r="BK107" s="68">
        <f t="shared" si="56"/>
        <v>0</v>
      </c>
      <c r="BL107" s="68">
        <f t="shared" si="56"/>
        <v>0</v>
      </c>
      <c r="BM107" s="68">
        <f t="shared" si="56"/>
        <v>0</v>
      </c>
      <c r="BN107" s="69">
        <f t="shared" si="56"/>
        <v>0</v>
      </c>
      <c r="BO107" s="70">
        <f t="shared" si="39"/>
        <v>2.5113989151990399E-2</v>
      </c>
      <c r="BP107" s="68" t="e">
        <f t="shared" si="40"/>
        <v>#DIV/0!</v>
      </c>
      <c r="BQ107" s="68" t="e">
        <f t="shared" si="41"/>
        <v>#DIV/0!</v>
      </c>
      <c r="BR107" s="69" t="e">
        <f t="shared" si="42"/>
        <v>#DIV/0!</v>
      </c>
      <c r="BS107" s="70">
        <f t="shared" si="43"/>
        <v>0.93529423693888036</v>
      </c>
      <c r="BT107" s="68" t="e">
        <f t="shared" si="44"/>
        <v>#DIV/0!</v>
      </c>
      <c r="BU107" s="68" t="e">
        <f t="shared" si="45"/>
        <v>#DIV/0!</v>
      </c>
      <c r="BV107" s="69" t="e">
        <f t="shared" si="46"/>
        <v>#DIV/0!</v>
      </c>
      <c r="BW107" s="70">
        <f t="shared" si="47"/>
        <v>0.98407266185306497</v>
      </c>
      <c r="BX107" s="68" t="e">
        <f t="shared" si="48"/>
        <v>#DIV/0!</v>
      </c>
      <c r="BY107" s="68" t="e">
        <f t="shared" si="49"/>
        <v>#DIV/0!</v>
      </c>
      <c r="BZ107" s="69" t="e">
        <f t="shared" si="50"/>
        <v>#DIV/0!</v>
      </c>
      <c r="CA107" s="71">
        <f t="shared" si="51"/>
        <v>6.952732151265427</v>
      </c>
      <c r="CB107" s="72">
        <f t="shared" si="52"/>
        <v>0</v>
      </c>
      <c r="CC107" s="72">
        <f t="shared" si="53"/>
        <v>0</v>
      </c>
      <c r="CD107" s="73">
        <f t="shared" si="54"/>
        <v>0</v>
      </c>
    </row>
    <row r="108" spans="1:82" s="75" customFormat="1" x14ac:dyDescent="0.25">
      <c r="A108" s="74" t="s">
        <v>180</v>
      </c>
      <c r="B108" s="75" t="s">
        <v>181</v>
      </c>
      <c r="C108" s="76">
        <v>40721788.329999998</v>
      </c>
      <c r="D108" s="77">
        <v>-1064672.6199999973</v>
      </c>
      <c r="E108" s="77">
        <v>39657115.710000001</v>
      </c>
      <c r="F108" s="77">
        <v>34083037.18</v>
      </c>
      <c r="G108" s="77">
        <v>34083037.18</v>
      </c>
      <c r="H108" s="77">
        <v>0</v>
      </c>
      <c r="I108" s="78">
        <v>5574078.5300000012</v>
      </c>
      <c r="J108" s="76">
        <v>23425683</v>
      </c>
      <c r="K108" s="77">
        <v>839000</v>
      </c>
      <c r="L108" s="77">
        <v>24264683</v>
      </c>
      <c r="M108" s="77">
        <v>21540892.02</v>
      </c>
      <c r="N108" s="77">
        <v>21136010</v>
      </c>
      <c r="O108" s="77">
        <v>404882.01999999955</v>
      </c>
      <c r="P108" s="78">
        <v>2723790.9800000004</v>
      </c>
      <c r="Q108" s="76">
        <v>23688978</v>
      </c>
      <c r="R108" s="77">
        <v>-430000</v>
      </c>
      <c r="S108" s="77">
        <v>23258978</v>
      </c>
      <c r="T108" s="77">
        <v>20519725.82</v>
      </c>
      <c r="U108" s="77">
        <v>20185382.390000001</v>
      </c>
      <c r="V108" s="77">
        <v>334343.4299999997</v>
      </c>
      <c r="W108" s="78">
        <v>2739252.1799999997</v>
      </c>
      <c r="X108" s="76">
        <v>25924729.329999998</v>
      </c>
      <c r="Y108" s="77">
        <v>0</v>
      </c>
      <c r="Z108" s="77">
        <v>25924729.329999998</v>
      </c>
      <c r="AA108" s="77">
        <v>23337885.440000001</v>
      </c>
      <c r="AB108" s="77">
        <v>22735054.859999999</v>
      </c>
      <c r="AC108" s="77">
        <v>602830.58000000194</v>
      </c>
      <c r="AD108" s="78">
        <v>2586843.8899999969</v>
      </c>
      <c r="AE108" s="77">
        <v>113761178.66</v>
      </c>
      <c r="AF108" s="77">
        <v>-655672.61999999732</v>
      </c>
      <c r="AG108" s="77">
        <v>113105506.04000001</v>
      </c>
      <c r="AH108" s="77">
        <v>99481540.460000008</v>
      </c>
      <c r="AI108" s="77">
        <v>98139484.429999992</v>
      </c>
      <c r="AJ108" s="77">
        <v>1342056.0300000012</v>
      </c>
      <c r="AK108" s="79">
        <v>13623965.579999998</v>
      </c>
      <c r="AM108" s="83">
        <f t="shared" si="32"/>
        <v>4.031199261568039E-3</v>
      </c>
      <c r="AN108" s="81">
        <f t="shared" si="33"/>
        <v>-1.2062203036892962E-3</v>
      </c>
      <c r="AO108" s="81">
        <f t="shared" si="34"/>
        <v>3.610342684314467E-3</v>
      </c>
      <c r="AP108" s="81">
        <f t="shared" si="35"/>
        <v>3.316913115659004E-3</v>
      </c>
      <c r="AQ108" s="81">
        <f t="shared" si="36"/>
        <v>3.4116293754376031E-3</v>
      </c>
      <c r="AR108" s="81">
        <f t="shared" si="37"/>
        <v>0</v>
      </c>
      <c r="AS108" s="82">
        <f t="shared" si="38"/>
        <v>7.8643411646068112E-3</v>
      </c>
      <c r="AT108" s="83">
        <f t="shared" si="58"/>
        <v>2.3366069676843252E-3</v>
      </c>
      <c r="AU108" s="81">
        <f t="shared" si="58"/>
        <v>1.781503161306981E-3</v>
      </c>
      <c r="AV108" s="81">
        <f t="shared" si="58"/>
        <v>2.3117008191532798E-3</v>
      </c>
      <c r="AW108" s="81">
        <f t="shared" si="58"/>
        <v>2.15766060740501E-3</v>
      </c>
      <c r="AX108" s="81">
        <f t="shared" si="58"/>
        <v>2.1752541534645312E-3</v>
      </c>
      <c r="AY108" s="81">
        <f t="shared" si="58"/>
        <v>1.517108429797353E-3</v>
      </c>
      <c r="AZ108" s="82">
        <f t="shared" si="57"/>
        <v>5.3093726827025678E-3</v>
      </c>
      <c r="BA108" s="83">
        <f t="shared" si="56"/>
        <v>2.2597381090096757E-3</v>
      </c>
      <c r="BB108" s="81">
        <f t="shared" si="56"/>
        <v>-6.2310756328903837E-4</v>
      </c>
      <c r="BC108" s="81">
        <f t="shared" si="56"/>
        <v>2.0816843767293512E-3</v>
      </c>
      <c r="BD108" s="81">
        <f t="shared" si="56"/>
        <v>1.8945731764709011E-3</v>
      </c>
      <c r="BE108" s="81">
        <f t="shared" si="56"/>
        <v>1.9550163161590021E-3</v>
      </c>
      <c r="BF108" s="81">
        <f t="shared" si="56"/>
        <v>6.6092333988979925E-4</v>
      </c>
      <c r="BG108" s="82">
        <f t="shared" si="56"/>
        <v>8.0010372380737525E-3</v>
      </c>
      <c r="BH108" s="83">
        <f t="shared" si="56"/>
        <v>2.351171698392886E-3</v>
      </c>
      <c r="BI108" s="81">
        <f t="shared" si="56"/>
        <v>0</v>
      </c>
      <c r="BJ108" s="81">
        <f t="shared" si="56"/>
        <v>2.2959866467548683E-3</v>
      </c>
      <c r="BK108" s="81">
        <f t="shared" si="56"/>
        <v>2.1877490626126587E-3</v>
      </c>
      <c r="BL108" s="81">
        <f t="shared" si="56"/>
        <v>2.2096740830015948E-3</v>
      </c>
      <c r="BM108" s="81">
        <f t="shared" si="56"/>
        <v>1.5920077746757728E-3</v>
      </c>
      <c r="BN108" s="82">
        <f t="shared" si="56"/>
        <v>4.1469719037083705E-3</v>
      </c>
      <c r="BO108" s="83">
        <f t="shared" si="39"/>
        <v>-2.6145035954023815E-2</v>
      </c>
      <c r="BP108" s="81">
        <f t="shared" si="40"/>
        <v>3.5815391167036623E-2</v>
      </c>
      <c r="BQ108" s="81">
        <f t="shared" si="41"/>
        <v>-1.8151901698756273E-2</v>
      </c>
      <c r="BR108" s="82">
        <f t="shared" si="42"/>
        <v>0</v>
      </c>
      <c r="BS108" s="83">
        <f t="shared" si="43"/>
        <v>0.85944316851579716</v>
      </c>
      <c r="BT108" s="81">
        <f t="shared" si="44"/>
        <v>0.88774669011748475</v>
      </c>
      <c r="BU108" s="81">
        <f t="shared" si="45"/>
        <v>0.88222817958725441</v>
      </c>
      <c r="BV108" s="82">
        <f t="shared" si="46"/>
        <v>0.90021713025151973</v>
      </c>
      <c r="BW108" s="83">
        <f t="shared" si="47"/>
        <v>1</v>
      </c>
      <c r="BX108" s="81">
        <f t="shared" si="48"/>
        <v>0.98120402722301003</v>
      </c>
      <c r="BY108" s="81">
        <f t="shared" si="49"/>
        <v>0.9837062428156752</v>
      </c>
      <c r="BZ108" s="82">
        <f t="shared" si="50"/>
        <v>0.97416944300502994</v>
      </c>
      <c r="CA108" s="84">
        <f t="shared" si="51"/>
        <v>13.787346374590825</v>
      </c>
      <c r="CB108" s="85">
        <f t="shared" si="52"/>
        <v>8.8011132988140233</v>
      </c>
      <c r="CC108" s="85">
        <f t="shared" si="53"/>
        <v>8.4589485369987063</v>
      </c>
      <c r="CD108" s="86">
        <f t="shared" si="54"/>
        <v>9.6871302410296689</v>
      </c>
    </row>
    <row r="109" spans="1:82" x14ac:dyDescent="0.25">
      <c r="A109" s="1" t="s">
        <v>182</v>
      </c>
      <c r="B109" t="s">
        <v>183</v>
      </c>
      <c r="C109" s="63">
        <v>3753019.86</v>
      </c>
      <c r="D109" s="64">
        <v>305500</v>
      </c>
      <c r="E109" s="64">
        <v>4058519.86</v>
      </c>
      <c r="F109" s="64">
        <v>3912760.52</v>
      </c>
      <c r="G109" s="64">
        <v>3792760.54</v>
      </c>
      <c r="H109" s="64">
        <v>119999.97999999998</v>
      </c>
      <c r="I109" s="65">
        <v>145759.33999999985</v>
      </c>
      <c r="J109" s="63">
        <v>3847589</v>
      </c>
      <c r="K109" s="64">
        <v>300800</v>
      </c>
      <c r="L109" s="64">
        <v>4148389</v>
      </c>
      <c r="M109" s="64">
        <v>3838308.2100000004</v>
      </c>
      <c r="N109" s="64">
        <v>3502372.41</v>
      </c>
      <c r="O109" s="64">
        <v>335935.80000000005</v>
      </c>
      <c r="P109" s="65">
        <v>310080.78999999992</v>
      </c>
      <c r="Q109" s="63">
        <v>4513842</v>
      </c>
      <c r="R109" s="64">
        <v>209136</v>
      </c>
      <c r="S109" s="64">
        <v>4722978</v>
      </c>
      <c r="T109" s="64">
        <v>3818018.73</v>
      </c>
      <c r="U109" s="64">
        <v>3703544.97</v>
      </c>
      <c r="V109" s="64">
        <v>114473.75999999978</v>
      </c>
      <c r="W109" s="65">
        <v>904959.27</v>
      </c>
      <c r="X109" s="63">
        <v>4384226</v>
      </c>
      <c r="Y109" s="64">
        <v>468453.49000000022</v>
      </c>
      <c r="Z109" s="64">
        <v>4852679.49</v>
      </c>
      <c r="AA109" s="64">
        <v>3894495.3</v>
      </c>
      <c r="AB109" s="64">
        <v>3822867.33</v>
      </c>
      <c r="AC109" s="64">
        <v>71627.969999999739</v>
      </c>
      <c r="AD109" s="65">
        <v>958184.19000000041</v>
      </c>
      <c r="AE109" s="64">
        <v>16498676.859999999</v>
      </c>
      <c r="AF109" s="64">
        <v>1283889.4900000002</v>
      </c>
      <c r="AG109" s="64">
        <v>17782566.350000001</v>
      </c>
      <c r="AH109" s="64">
        <v>15463582.760000002</v>
      </c>
      <c r="AI109" s="64">
        <v>14821545.25</v>
      </c>
      <c r="AJ109" s="64">
        <v>642037.50999999954</v>
      </c>
      <c r="AK109" s="66">
        <v>2318983.5900000003</v>
      </c>
      <c r="AM109" s="70">
        <f t="shared" si="32"/>
        <v>3.7152520821725376E-4</v>
      </c>
      <c r="AN109" s="68">
        <f t="shared" si="33"/>
        <v>3.4611606972393159E-4</v>
      </c>
      <c r="AO109" s="68">
        <f t="shared" si="34"/>
        <v>3.6948343880695132E-4</v>
      </c>
      <c r="AP109" s="68">
        <f t="shared" si="35"/>
        <v>3.8078433616932567E-4</v>
      </c>
      <c r="AQ109" s="68">
        <f t="shared" si="36"/>
        <v>3.796461331755231E-4</v>
      </c>
      <c r="AR109" s="68">
        <f t="shared" si="37"/>
        <v>4.2064360053694196E-4</v>
      </c>
      <c r="AS109" s="69">
        <f t="shared" si="38"/>
        <v>2.056485518670866E-4</v>
      </c>
      <c r="AT109" s="70">
        <f t="shared" si="58"/>
        <v>3.8377977138107626E-4</v>
      </c>
      <c r="AU109" s="68">
        <f t="shared" si="58"/>
        <v>6.3870816557942776E-4</v>
      </c>
      <c r="AV109" s="68">
        <f t="shared" si="58"/>
        <v>3.9521778419550981E-4</v>
      </c>
      <c r="AW109" s="68">
        <f t="shared" si="58"/>
        <v>3.8446719922772437E-4</v>
      </c>
      <c r="AX109" s="68">
        <f t="shared" si="58"/>
        <v>3.6045356393340464E-4</v>
      </c>
      <c r="AY109" s="68">
        <f t="shared" si="58"/>
        <v>1.2587643038599694E-3</v>
      </c>
      <c r="AZ109" s="69">
        <f t="shared" si="57"/>
        <v>6.0442761134954308E-4</v>
      </c>
      <c r="BA109" s="70">
        <f t="shared" si="56"/>
        <v>4.3058424831364414E-4</v>
      </c>
      <c r="BB109" s="68">
        <f t="shared" si="56"/>
        <v>3.0305633338608448E-4</v>
      </c>
      <c r="BC109" s="68">
        <f t="shared" si="56"/>
        <v>4.2270771803629706E-4</v>
      </c>
      <c r="BD109" s="68">
        <f t="shared" si="56"/>
        <v>3.5251523029957793E-4</v>
      </c>
      <c r="BE109" s="68">
        <f t="shared" si="56"/>
        <v>3.5869971170650696E-4</v>
      </c>
      <c r="BF109" s="68">
        <f t="shared" si="56"/>
        <v>2.262894168099646E-4</v>
      </c>
      <c r="BG109" s="69">
        <f t="shared" si="56"/>
        <v>2.6432808454349903E-3</v>
      </c>
      <c r="BH109" s="70">
        <f t="shared" si="56"/>
        <v>3.9761526376399972E-4</v>
      </c>
      <c r="BI109" s="68">
        <f t="shared" si="56"/>
        <v>1.7676020560973506E-3</v>
      </c>
      <c r="BJ109" s="68">
        <f t="shared" si="56"/>
        <v>4.2977063205547561E-4</v>
      </c>
      <c r="BK109" s="68">
        <f t="shared" si="56"/>
        <v>3.6507928123261899E-4</v>
      </c>
      <c r="BL109" s="68">
        <f t="shared" si="56"/>
        <v>3.7155357283595776E-4</v>
      </c>
      <c r="BM109" s="68">
        <f t="shared" si="56"/>
        <v>1.8916141434670124E-4</v>
      </c>
      <c r="BN109" s="69">
        <f t="shared" si="56"/>
        <v>1.5360659875411225E-3</v>
      </c>
      <c r="BO109" s="70">
        <f t="shared" si="39"/>
        <v>8.1401114674623659E-2</v>
      </c>
      <c r="BP109" s="68">
        <f t="shared" si="40"/>
        <v>7.8178828351988736E-2</v>
      </c>
      <c r="BQ109" s="68">
        <f t="shared" si="41"/>
        <v>4.6332148976415216E-2</v>
      </c>
      <c r="BR109" s="69">
        <f t="shared" si="42"/>
        <v>0.10684975865751452</v>
      </c>
      <c r="BS109" s="70">
        <f t="shared" si="43"/>
        <v>0.96408559153878337</v>
      </c>
      <c r="BT109" s="68">
        <f t="shared" si="44"/>
        <v>0.92525272099603018</v>
      </c>
      <c r="BU109" s="68">
        <f t="shared" si="45"/>
        <v>0.80839223261255932</v>
      </c>
      <c r="BV109" s="69">
        <f t="shared" si="46"/>
        <v>0.80254533768930192</v>
      </c>
      <c r="BW109" s="70">
        <f t="shared" si="47"/>
        <v>0.96933112073007732</v>
      </c>
      <c r="BX109" s="68">
        <f t="shared" si="48"/>
        <v>0.91247815922525921</v>
      </c>
      <c r="BY109" s="68">
        <f t="shared" si="49"/>
        <v>0.97001749648305158</v>
      </c>
      <c r="BZ109" s="69">
        <f t="shared" si="50"/>
        <v>0.9816078940960592</v>
      </c>
      <c r="CA109" s="71">
        <f t="shared" si="51"/>
        <v>1.5827986304495214</v>
      </c>
      <c r="CB109" s="72">
        <f t="shared" si="52"/>
        <v>1.568244499838408</v>
      </c>
      <c r="CC109" s="72">
        <f t="shared" si="53"/>
        <v>1.5739208327476162</v>
      </c>
      <c r="CD109" s="73">
        <f t="shared" si="54"/>
        <v>1.6165339096881739</v>
      </c>
    </row>
    <row r="110" spans="1:82" s="51" customFormat="1" x14ac:dyDescent="0.25">
      <c r="A110" s="50" t="s">
        <v>184</v>
      </c>
      <c r="B110" s="51" t="s">
        <v>185</v>
      </c>
      <c r="C110" s="52">
        <v>224194521</v>
      </c>
      <c r="D110" s="53">
        <v>255810187.97000003</v>
      </c>
      <c r="E110" s="53">
        <v>480004708.97000003</v>
      </c>
      <c r="F110" s="53">
        <v>361669492.63</v>
      </c>
      <c r="G110" s="53">
        <v>357347097.33000004</v>
      </c>
      <c r="H110" s="53">
        <v>4322395.3</v>
      </c>
      <c r="I110" s="54">
        <v>118335216.34</v>
      </c>
      <c r="J110" s="52">
        <v>107153530</v>
      </c>
      <c r="K110" s="53">
        <v>-18573166</v>
      </c>
      <c r="L110" s="53">
        <v>88580364</v>
      </c>
      <c r="M110" s="53">
        <v>65372441.799999997</v>
      </c>
      <c r="N110" s="53">
        <v>46064081.310000002</v>
      </c>
      <c r="O110" s="53">
        <v>19308360.489999995</v>
      </c>
      <c r="P110" s="54">
        <v>23207922.200000003</v>
      </c>
      <c r="Q110" s="52">
        <v>193911137</v>
      </c>
      <c r="R110" s="53">
        <v>-8258678.0300000124</v>
      </c>
      <c r="S110" s="53">
        <v>185652458.97</v>
      </c>
      <c r="T110" s="53">
        <v>179053508.74000001</v>
      </c>
      <c r="U110" s="53">
        <v>147057697.42000002</v>
      </c>
      <c r="V110" s="53">
        <v>31995811.320000008</v>
      </c>
      <c r="W110" s="54">
        <v>6598950.2299999744</v>
      </c>
      <c r="X110" s="52">
        <v>104405694</v>
      </c>
      <c r="Y110" s="53">
        <v>1.862645149230957E-9</v>
      </c>
      <c r="Z110" s="53">
        <v>104405694</v>
      </c>
      <c r="AA110" s="53">
        <v>74351662.120000005</v>
      </c>
      <c r="AB110" s="53">
        <v>52230313.640000001</v>
      </c>
      <c r="AC110" s="53">
        <v>22121348.479999997</v>
      </c>
      <c r="AD110" s="54">
        <v>30054031.880000003</v>
      </c>
      <c r="AE110" s="53">
        <v>629664882</v>
      </c>
      <c r="AF110" s="53">
        <v>228978343.94</v>
      </c>
      <c r="AG110" s="53">
        <v>858643225.93999994</v>
      </c>
      <c r="AH110" s="53">
        <v>680447105.29000008</v>
      </c>
      <c r="AI110" s="53">
        <v>602699189.70000005</v>
      </c>
      <c r="AJ110" s="53">
        <v>77747915.590000004</v>
      </c>
      <c r="AK110" s="55">
        <v>178196120.64999998</v>
      </c>
      <c r="AM110" s="59">
        <f t="shared" si="32"/>
        <v>2.2193838349603746E-2</v>
      </c>
      <c r="AN110" s="57">
        <f t="shared" si="33"/>
        <v>0.28982002244031613</v>
      </c>
      <c r="AO110" s="57">
        <f t="shared" si="34"/>
        <v>4.3699130873235514E-2</v>
      </c>
      <c r="AP110" s="57">
        <f t="shared" si="35"/>
        <v>3.5197165009171416E-2</v>
      </c>
      <c r="AQ110" s="57">
        <f t="shared" si="36"/>
        <v>3.5769577929333711E-2</v>
      </c>
      <c r="AR110" s="57">
        <f t="shared" si="37"/>
        <v>1.5151568541394387E-2</v>
      </c>
      <c r="AS110" s="58">
        <f t="shared" si="38"/>
        <v>0.16695647685561302</v>
      </c>
      <c r="AT110" s="59">
        <f t="shared" si="58"/>
        <v>1.0688084732042663E-2</v>
      </c>
      <c r="AU110" s="57">
        <f t="shared" si="58"/>
        <v>-3.9437608992228049E-2</v>
      </c>
      <c r="AV110" s="57">
        <f t="shared" si="58"/>
        <v>8.4390675954718105E-3</v>
      </c>
      <c r="AW110" s="57">
        <f t="shared" si="58"/>
        <v>6.5480827047819101E-3</v>
      </c>
      <c r="AX110" s="57">
        <f t="shared" si="58"/>
        <v>4.740775775328711E-3</v>
      </c>
      <c r="AY110" s="57">
        <f t="shared" si="58"/>
        <v>7.2349165974189653E-2</v>
      </c>
      <c r="AZ110" s="58">
        <f t="shared" si="57"/>
        <v>4.5238239297997265E-2</v>
      </c>
      <c r="BA110" s="59">
        <f t="shared" si="56"/>
        <v>1.8497563974279353E-2</v>
      </c>
      <c r="BB110" s="57">
        <f t="shared" si="56"/>
        <v>-1.1967545914562845E-2</v>
      </c>
      <c r="BC110" s="57">
        <f t="shared" si="56"/>
        <v>1.6615941738249887E-2</v>
      </c>
      <c r="BD110" s="57">
        <f t="shared" si="56"/>
        <v>1.6531896078317194E-2</v>
      </c>
      <c r="BE110" s="57">
        <f t="shared" si="56"/>
        <v>1.4242989918055926E-2</v>
      </c>
      <c r="BF110" s="57">
        <f t="shared" si="56"/>
        <v>6.3248673617119583E-2</v>
      </c>
      <c r="BG110" s="58">
        <f t="shared" si="56"/>
        <v>1.9274766634456104E-2</v>
      </c>
      <c r="BH110" s="59">
        <f t="shared" si="56"/>
        <v>9.4687859517902234E-3</v>
      </c>
      <c r="BI110" s="57">
        <f t="shared" si="56"/>
        <v>7.028265272525549E-18</v>
      </c>
      <c r="BJ110" s="57">
        <f t="shared" si="56"/>
        <v>9.2465412547925296E-3</v>
      </c>
      <c r="BK110" s="57">
        <f t="shared" si="56"/>
        <v>6.9699022015048129E-3</v>
      </c>
      <c r="BL110" s="57">
        <f t="shared" si="56"/>
        <v>5.0763884718135538E-3</v>
      </c>
      <c r="BM110" s="57">
        <f t="shared" si="56"/>
        <v>5.8419993833876131E-2</v>
      </c>
      <c r="BN110" s="58">
        <f t="shared" si="56"/>
        <v>4.8179647129582219E-2</v>
      </c>
      <c r="BO110" s="59">
        <f t="shared" si="39"/>
        <v>1.1410189099581074</v>
      </c>
      <c r="BP110" s="57">
        <f t="shared" si="40"/>
        <v>-0.17333228312683679</v>
      </c>
      <c r="BQ110" s="57">
        <f t="shared" si="41"/>
        <v>-4.259001395056547E-2</v>
      </c>
      <c r="BR110" s="58">
        <f t="shared" si="42"/>
        <v>1.784045560993021E-17</v>
      </c>
      <c r="BS110" s="59">
        <f t="shared" si="43"/>
        <v>0.75347071783123709</v>
      </c>
      <c r="BT110" s="57">
        <f t="shared" si="44"/>
        <v>0.73800150335801284</v>
      </c>
      <c r="BU110" s="57">
        <f t="shared" si="45"/>
        <v>0.96445535778728186</v>
      </c>
      <c r="BV110" s="58">
        <f t="shared" si="46"/>
        <v>0.71214183126832153</v>
      </c>
      <c r="BW110" s="59">
        <f t="shared" si="47"/>
        <v>0.9880487699734688</v>
      </c>
      <c r="BX110" s="57">
        <f t="shared" si="48"/>
        <v>0.7046406718434679</v>
      </c>
      <c r="BY110" s="57">
        <f t="shared" si="49"/>
        <v>0.8213058680326647</v>
      </c>
      <c r="BZ110" s="58">
        <f t="shared" si="50"/>
        <v>0.70247674565368545</v>
      </c>
      <c r="CA110" s="60">
        <f t="shared" si="51"/>
        <v>146.30335147885239</v>
      </c>
      <c r="CB110" s="61">
        <f t="shared" si="52"/>
        <v>26.709676942242325</v>
      </c>
      <c r="CC110" s="61">
        <f t="shared" si="53"/>
        <v>73.81211762217923</v>
      </c>
      <c r="CD110" s="62">
        <f t="shared" si="54"/>
        <v>30.862017745574814</v>
      </c>
    </row>
    <row r="111" spans="1:82" s="75" customFormat="1" x14ac:dyDescent="0.25">
      <c r="A111" s="74" t="s">
        <v>186</v>
      </c>
      <c r="B111" s="75" t="s">
        <v>187</v>
      </c>
      <c r="C111" s="76">
        <v>17388734</v>
      </c>
      <c r="D111" s="77">
        <v>-11154598.129999999</v>
      </c>
      <c r="E111" s="77">
        <v>6234135.8700000001</v>
      </c>
      <c r="F111" s="77">
        <v>6113203.5199999996</v>
      </c>
      <c r="G111" s="77">
        <v>6105408.2199999997</v>
      </c>
      <c r="H111" s="77">
        <v>7795.2999999998137</v>
      </c>
      <c r="I111" s="78">
        <v>120932.35000000056</v>
      </c>
      <c r="J111" s="76">
        <v>20840000</v>
      </c>
      <c r="K111" s="77">
        <v>-2395000</v>
      </c>
      <c r="L111" s="77">
        <v>18445000</v>
      </c>
      <c r="M111" s="77">
        <v>16173611.32</v>
      </c>
      <c r="N111" s="77">
        <v>4261111.32</v>
      </c>
      <c r="O111" s="77">
        <v>11912500</v>
      </c>
      <c r="P111" s="78">
        <v>2271388.6799999997</v>
      </c>
      <c r="Q111" s="76">
        <v>20806812</v>
      </c>
      <c r="R111" s="77">
        <v>-4128679.4499999993</v>
      </c>
      <c r="S111" s="77">
        <v>16678132.550000001</v>
      </c>
      <c r="T111" s="77">
        <v>12868861.16</v>
      </c>
      <c r="U111" s="77">
        <v>3361981.49</v>
      </c>
      <c r="V111" s="77">
        <v>9506879.6699999999</v>
      </c>
      <c r="W111" s="78">
        <v>3809271.3900000006</v>
      </c>
      <c r="X111" s="76">
        <v>20944631</v>
      </c>
      <c r="Y111" s="77">
        <v>-9910979.0600000005</v>
      </c>
      <c r="Z111" s="77">
        <v>11033651.939999999</v>
      </c>
      <c r="AA111" s="77">
        <v>1212238.29</v>
      </c>
      <c r="AB111" s="77">
        <v>1212238.29</v>
      </c>
      <c r="AC111" s="77">
        <v>0</v>
      </c>
      <c r="AD111" s="78">
        <v>9821413.6499999985</v>
      </c>
      <c r="AE111" s="77">
        <v>79980177</v>
      </c>
      <c r="AF111" s="77">
        <v>-27589256.640000001</v>
      </c>
      <c r="AG111" s="77">
        <v>52390920.359999999</v>
      </c>
      <c r="AH111" s="77">
        <v>36367914.289999999</v>
      </c>
      <c r="AI111" s="77">
        <v>14940739.32</v>
      </c>
      <c r="AJ111" s="77">
        <v>21427174.969999999</v>
      </c>
      <c r="AK111" s="79">
        <v>16023006.07</v>
      </c>
      <c r="AM111" s="83">
        <f t="shared" si="32"/>
        <v>1.7213745892579531E-3</v>
      </c>
      <c r="AN111" s="81">
        <f t="shared" si="33"/>
        <v>-1.2637596281851118E-2</v>
      </c>
      <c r="AO111" s="81">
        <f t="shared" si="34"/>
        <v>5.6754926394209277E-4</v>
      </c>
      <c r="AP111" s="81">
        <f t="shared" si="35"/>
        <v>5.9492834594210861E-4</v>
      </c>
      <c r="AQ111" s="81">
        <f t="shared" si="36"/>
        <v>6.111365581179173E-4</v>
      </c>
      <c r="AR111" s="81">
        <f t="shared" si="37"/>
        <v>2.7325363381440112E-5</v>
      </c>
      <c r="AS111" s="82">
        <f t="shared" si="38"/>
        <v>1.7062071392052002E-4</v>
      </c>
      <c r="AT111" s="83">
        <f t="shared" si="58"/>
        <v>2.0786966683763856E-3</v>
      </c>
      <c r="AU111" s="81">
        <f t="shared" si="58"/>
        <v>-5.0854589646367335E-3</v>
      </c>
      <c r="AV111" s="81">
        <f t="shared" si="58"/>
        <v>1.7572585477124202E-3</v>
      </c>
      <c r="AW111" s="81">
        <f t="shared" si="58"/>
        <v>1.6200426608258792E-3</v>
      </c>
      <c r="AX111" s="81">
        <f t="shared" si="58"/>
        <v>4.3854067523646761E-4</v>
      </c>
      <c r="AY111" s="81">
        <f t="shared" si="58"/>
        <v>4.463659356856841E-2</v>
      </c>
      <c r="AZ111" s="82">
        <f t="shared" si="57"/>
        <v>4.4275236602009166E-3</v>
      </c>
      <c r="BA111" s="83">
        <f t="shared" si="57"/>
        <v>1.9848026370491724E-3</v>
      </c>
      <c r="BB111" s="81">
        <f t="shared" si="57"/>
        <v>-5.9828171899791319E-3</v>
      </c>
      <c r="BC111" s="81">
        <f t="shared" si="57"/>
        <v>1.4926970549762012E-3</v>
      </c>
      <c r="BD111" s="81">
        <f t="shared" si="57"/>
        <v>1.1881737299677137E-3</v>
      </c>
      <c r="BE111" s="81">
        <f t="shared" si="57"/>
        <v>3.2561823900996477E-4</v>
      </c>
      <c r="BF111" s="81">
        <f t="shared" si="57"/>
        <v>1.879300772689578E-2</v>
      </c>
      <c r="BG111" s="82">
        <f t="shared" si="57"/>
        <v>1.1126438983547315E-2</v>
      </c>
      <c r="BH111" s="83">
        <f t="shared" si="57"/>
        <v>1.8995154400125917E-3</v>
      </c>
      <c r="BI111" s="81">
        <f t="shared" si="57"/>
        <v>-3.739681171847771E-2</v>
      </c>
      <c r="BJ111" s="81">
        <f t="shared" si="57"/>
        <v>9.7717963403635456E-4</v>
      </c>
      <c r="BK111" s="81">
        <f t="shared" si="57"/>
        <v>1.1363810956348033E-4</v>
      </c>
      <c r="BL111" s="81">
        <f t="shared" si="56"/>
        <v>1.1782032409114546E-4</v>
      </c>
      <c r="BM111" s="81">
        <f t="shared" si="56"/>
        <v>0</v>
      </c>
      <c r="BN111" s="82">
        <f t="shared" si="56"/>
        <v>1.5744717575998726E-2</v>
      </c>
      <c r="BO111" s="83">
        <f t="shared" si="39"/>
        <v>-0.64148420063243239</v>
      </c>
      <c r="BP111" s="81">
        <f t="shared" si="40"/>
        <v>-0.11492322456813819</v>
      </c>
      <c r="BQ111" s="81">
        <f t="shared" si="41"/>
        <v>-0.19842921875777986</v>
      </c>
      <c r="BR111" s="82">
        <f t="shared" si="42"/>
        <v>-0.47319902938371178</v>
      </c>
      <c r="BS111" s="83">
        <f t="shared" si="43"/>
        <v>0.98060158576556644</v>
      </c>
      <c r="BT111" s="81">
        <f t="shared" si="44"/>
        <v>0.87685613011656272</v>
      </c>
      <c r="BU111" s="81">
        <f t="shared" si="45"/>
        <v>0.77160084448423449</v>
      </c>
      <c r="BV111" s="82">
        <f t="shared" si="46"/>
        <v>0.10986736726806701</v>
      </c>
      <c r="BW111" s="83">
        <f t="shared" si="47"/>
        <v>0.9987248420612046</v>
      </c>
      <c r="BX111" s="81">
        <f t="shared" si="48"/>
        <v>0.26346072226496414</v>
      </c>
      <c r="BY111" s="81">
        <f t="shared" si="49"/>
        <v>0.26124934041949055</v>
      </c>
      <c r="BZ111" s="82">
        <f t="shared" si="50"/>
        <v>1</v>
      </c>
      <c r="CA111" s="84">
        <f t="shared" si="51"/>
        <v>2.4729267507317805</v>
      </c>
      <c r="CB111" s="85">
        <f t="shared" si="52"/>
        <v>6.6081657874770334</v>
      </c>
      <c r="CC111" s="85">
        <f t="shared" si="53"/>
        <v>5.304994581171333</v>
      </c>
      <c r="CD111" s="86">
        <f t="shared" si="54"/>
        <v>0.50317798622260668</v>
      </c>
    </row>
    <row r="112" spans="1:82" s="75" customFormat="1" x14ac:dyDescent="0.25">
      <c r="A112" s="74" t="s">
        <v>188</v>
      </c>
      <c r="B112" s="75" t="s">
        <v>189</v>
      </c>
      <c r="C112" s="76">
        <v>206805787</v>
      </c>
      <c r="D112" s="77">
        <v>266964786.10000002</v>
      </c>
      <c r="E112" s="77">
        <v>473770573.10000002</v>
      </c>
      <c r="F112" s="77">
        <v>355556289.11000001</v>
      </c>
      <c r="G112" s="77">
        <v>351241689.11000001</v>
      </c>
      <c r="H112" s="77">
        <v>4314600</v>
      </c>
      <c r="I112" s="78">
        <v>118214283.99000001</v>
      </c>
      <c r="J112" s="76">
        <v>86313530</v>
      </c>
      <c r="K112" s="77">
        <v>-16178166</v>
      </c>
      <c r="L112" s="77">
        <v>70135364</v>
      </c>
      <c r="M112" s="77">
        <v>49198830.479999997</v>
      </c>
      <c r="N112" s="77">
        <v>41802969.990000002</v>
      </c>
      <c r="O112" s="77">
        <v>7395860.4899999946</v>
      </c>
      <c r="P112" s="78">
        <v>20936533.520000003</v>
      </c>
      <c r="Q112" s="76">
        <v>173104325</v>
      </c>
      <c r="R112" s="77">
        <v>-4129998.5800000131</v>
      </c>
      <c r="S112" s="77">
        <v>168974326.41999999</v>
      </c>
      <c r="T112" s="77">
        <v>166184647.58000001</v>
      </c>
      <c r="U112" s="77">
        <v>143695715.93000001</v>
      </c>
      <c r="V112" s="77">
        <v>22488931.650000006</v>
      </c>
      <c r="W112" s="78">
        <v>2789678.8399999738</v>
      </c>
      <c r="X112" s="76">
        <v>83461063</v>
      </c>
      <c r="Y112" s="77">
        <v>9910979.0600000024</v>
      </c>
      <c r="Z112" s="77">
        <v>93372042.060000002</v>
      </c>
      <c r="AA112" s="77">
        <v>73139423.829999998</v>
      </c>
      <c r="AB112" s="77">
        <v>51018075.350000001</v>
      </c>
      <c r="AC112" s="77">
        <v>22121348.479999997</v>
      </c>
      <c r="AD112" s="78">
        <v>20232618.230000004</v>
      </c>
      <c r="AE112" s="77">
        <v>549684705</v>
      </c>
      <c r="AF112" s="77">
        <v>256567600.58000001</v>
      </c>
      <c r="AG112" s="77">
        <v>806252305.57999992</v>
      </c>
      <c r="AH112" s="77">
        <v>644079191.00000012</v>
      </c>
      <c r="AI112" s="77">
        <v>587758450.38</v>
      </c>
      <c r="AJ112" s="77">
        <v>56320740.619999997</v>
      </c>
      <c r="AK112" s="79">
        <v>162173114.57999998</v>
      </c>
      <c r="AM112" s="83">
        <f t="shared" si="32"/>
        <v>2.0472463760345793E-2</v>
      </c>
      <c r="AN112" s="81">
        <f t="shared" si="33"/>
        <v>0.30245761872216725</v>
      </c>
      <c r="AO112" s="81">
        <f t="shared" si="34"/>
        <v>4.3131581609293423E-2</v>
      </c>
      <c r="AP112" s="81">
        <f t="shared" si="35"/>
        <v>3.4602236663229313E-2</v>
      </c>
      <c r="AQ112" s="81">
        <f t="shared" si="36"/>
        <v>3.5158441371215793E-2</v>
      </c>
      <c r="AR112" s="81">
        <f t="shared" si="37"/>
        <v>1.5124243178012947E-2</v>
      </c>
      <c r="AS112" s="82">
        <f t="shared" si="38"/>
        <v>0.1667858561416925</v>
      </c>
      <c r="AT112" s="83">
        <f t="shared" si="58"/>
        <v>8.6093880636662779E-3</v>
      </c>
      <c r="AU112" s="81">
        <f t="shared" si="58"/>
        <v>-3.4352150027591316E-2</v>
      </c>
      <c r="AV112" s="81">
        <f t="shared" si="58"/>
        <v>6.6818090477593906E-3</v>
      </c>
      <c r="AW112" s="81">
        <f t="shared" si="58"/>
        <v>4.9280400439560305E-3</v>
      </c>
      <c r="AX112" s="81">
        <f t="shared" si="58"/>
        <v>4.3022351000922433E-3</v>
      </c>
      <c r="AY112" s="81">
        <f t="shared" si="58"/>
        <v>2.7712572405621236E-2</v>
      </c>
      <c r="AZ112" s="82">
        <f t="shared" si="57"/>
        <v>4.0810715637796348E-2</v>
      </c>
      <c r="BA112" s="83">
        <f t="shared" si="57"/>
        <v>1.6512761337230182E-2</v>
      </c>
      <c r="BB112" s="81">
        <f t="shared" si="57"/>
        <v>-5.9847287245837133E-3</v>
      </c>
      <c r="BC112" s="81">
        <f t="shared" si="57"/>
        <v>1.5123244683273683E-2</v>
      </c>
      <c r="BD112" s="81">
        <f t="shared" si="57"/>
        <v>1.534372234834948E-2</v>
      </c>
      <c r="BE112" s="81">
        <f t="shared" si="57"/>
        <v>1.3917371679045961E-2</v>
      </c>
      <c r="BF112" s="81">
        <f t="shared" si="57"/>
        <v>4.4455665890223803E-2</v>
      </c>
      <c r="BG112" s="82">
        <f t="shared" si="57"/>
        <v>8.148327650908789E-3</v>
      </c>
      <c r="BH112" s="83">
        <f t="shared" si="57"/>
        <v>7.569270511777631E-3</v>
      </c>
      <c r="BI112" s="81">
        <f t="shared" si="57"/>
        <v>3.7396811718477717E-2</v>
      </c>
      <c r="BJ112" s="81">
        <f t="shared" si="57"/>
        <v>8.269361620756175E-3</v>
      </c>
      <c r="BK112" s="81">
        <f t="shared" si="57"/>
        <v>6.8562640919413321E-3</v>
      </c>
      <c r="BL112" s="81">
        <f t="shared" si="56"/>
        <v>4.9585681477224081E-3</v>
      </c>
      <c r="BM112" s="81">
        <f t="shared" si="56"/>
        <v>5.8419993833876131E-2</v>
      </c>
      <c r="BN112" s="82">
        <f t="shared" si="56"/>
        <v>3.2434929553583493E-2</v>
      </c>
      <c r="BO112" s="83">
        <f t="shared" si="39"/>
        <v>1.2908961106586443</v>
      </c>
      <c r="BP112" s="81">
        <f t="shared" si="40"/>
        <v>-0.18743487840203035</v>
      </c>
      <c r="BQ112" s="81">
        <f t="shared" si="41"/>
        <v>-2.3858436697061225E-2</v>
      </c>
      <c r="BR112" s="82">
        <f t="shared" si="42"/>
        <v>0.11874973435217333</v>
      </c>
      <c r="BS112" s="83">
        <f t="shared" si="43"/>
        <v>0.75048200394445308</v>
      </c>
      <c r="BT112" s="81">
        <f t="shared" si="44"/>
        <v>0.70148392585515063</v>
      </c>
      <c r="BU112" s="81">
        <f t="shared" si="45"/>
        <v>0.98349051658258435</v>
      </c>
      <c r="BV112" s="82">
        <f t="shared" si="46"/>
        <v>0.78331181600378075</v>
      </c>
      <c r="BW112" s="83">
        <f t="shared" si="47"/>
        <v>0.98786521253554549</v>
      </c>
      <c r="BX112" s="81">
        <f t="shared" si="48"/>
        <v>0.84967405895946013</v>
      </c>
      <c r="BY112" s="81">
        <f t="shared" si="49"/>
        <v>0.86467503480323593</v>
      </c>
      <c r="BZ112" s="82">
        <f t="shared" si="50"/>
        <v>0.69754549158854107</v>
      </c>
      <c r="CA112" s="84">
        <f t="shared" si="51"/>
        <v>143.83042472812062</v>
      </c>
      <c r="CB112" s="85">
        <f t="shared" si="52"/>
        <v>20.101511154765294</v>
      </c>
      <c r="CC112" s="85">
        <f t="shared" si="53"/>
        <v>68.507123041007901</v>
      </c>
      <c r="CD112" s="86">
        <f t="shared" si="54"/>
        <v>30.358839759352207</v>
      </c>
    </row>
    <row r="113" spans="1:82" s="51" customFormat="1" x14ac:dyDescent="0.25">
      <c r="A113" s="50" t="s">
        <v>190</v>
      </c>
      <c r="B113" s="51" t="s">
        <v>191</v>
      </c>
      <c r="C113" s="52">
        <v>5175198.5</v>
      </c>
      <c r="D113" s="53">
        <v>-85000</v>
      </c>
      <c r="E113" s="53">
        <v>5090198.5</v>
      </c>
      <c r="F113" s="53">
        <v>4975543.5999999996</v>
      </c>
      <c r="G113" s="53">
        <v>4947043.59</v>
      </c>
      <c r="H113" s="53">
        <v>28500.009999999776</v>
      </c>
      <c r="I113" s="54">
        <v>114654.90000000037</v>
      </c>
      <c r="J113" s="52">
        <v>5048706</v>
      </c>
      <c r="K113" s="53">
        <v>20100</v>
      </c>
      <c r="L113" s="53">
        <v>5068806</v>
      </c>
      <c r="M113" s="53">
        <v>3906631.0200000005</v>
      </c>
      <c r="N113" s="53">
        <v>2857219.76</v>
      </c>
      <c r="O113" s="53">
        <v>1049411.2600000002</v>
      </c>
      <c r="P113" s="54">
        <v>1162174.9799999997</v>
      </c>
      <c r="Q113" s="52">
        <v>5030762</v>
      </c>
      <c r="R113" s="53">
        <v>-32676</v>
      </c>
      <c r="S113" s="53">
        <v>4998086</v>
      </c>
      <c r="T113" s="53">
        <v>4424707.3099999996</v>
      </c>
      <c r="U113" s="53">
        <v>1900139.63</v>
      </c>
      <c r="V113" s="53">
        <v>2524567.6799999997</v>
      </c>
      <c r="W113" s="54">
        <v>573378.69000000041</v>
      </c>
      <c r="X113" s="52">
        <v>9536679</v>
      </c>
      <c r="Y113" s="53">
        <v>48110</v>
      </c>
      <c r="Z113" s="53">
        <v>9584789</v>
      </c>
      <c r="AA113" s="53">
        <v>9365754.9299999997</v>
      </c>
      <c r="AB113" s="53">
        <v>8935060.1500000004</v>
      </c>
      <c r="AC113" s="53">
        <v>430694.77999999933</v>
      </c>
      <c r="AD113" s="54">
        <v>219034.0700000003</v>
      </c>
      <c r="AE113" s="53">
        <v>24791345.5</v>
      </c>
      <c r="AF113" s="53">
        <v>-49466</v>
      </c>
      <c r="AG113" s="53">
        <v>24741879.5</v>
      </c>
      <c r="AH113" s="53">
        <v>22672636.859999999</v>
      </c>
      <c r="AI113" s="53">
        <v>18639463.130000003</v>
      </c>
      <c r="AJ113" s="53">
        <v>4033173.7299999991</v>
      </c>
      <c r="AK113" s="55">
        <v>2069242.6400000008</v>
      </c>
      <c r="AM113" s="59">
        <f t="shared" si="32"/>
        <v>5.123118906911725E-4</v>
      </c>
      <c r="AN113" s="57">
        <f t="shared" si="33"/>
        <v>-9.6300706797165903E-5</v>
      </c>
      <c r="AO113" s="57">
        <f t="shared" si="34"/>
        <v>4.634063921988509E-4</v>
      </c>
      <c r="AP113" s="57">
        <f t="shared" si="35"/>
        <v>4.8421288681565837E-4</v>
      </c>
      <c r="AQ113" s="57">
        <f t="shared" si="36"/>
        <v>4.9518706751633152E-4</v>
      </c>
      <c r="AR113" s="57">
        <f t="shared" si="37"/>
        <v>9.9902906831640805E-5</v>
      </c>
      <c r="AS113" s="58">
        <f t="shared" si="38"/>
        <v>1.6176400187779203E-4</v>
      </c>
      <c r="AT113" s="59">
        <f t="shared" si="58"/>
        <v>5.0358581294682669E-4</v>
      </c>
      <c r="AU113" s="57">
        <f t="shared" si="58"/>
        <v>4.2679634734529581E-5</v>
      </c>
      <c r="AV113" s="57">
        <f t="shared" si="58"/>
        <v>4.82906081333478E-4</v>
      </c>
      <c r="AW113" s="57">
        <f t="shared" si="58"/>
        <v>3.9131080791335099E-4</v>
      </c>
      <c r="AX113" s="57">
        <f t="shared" si="58"/>
        <v>2.9405640659239517E-4</v>
      </c>
      <c r="AY113" s="57">
        <f t="shared" si="58"/>
        <v>3.9321841677984705E-3</v>
      </c>
      <c r="AZ113" s="58">
        <f t="shared" si="57"/>
        <v>2.2653794423434068E-3</v>
      </c>
      <c r="BA113" s="59">
        <f t="shared" si="57"/>
        <v>4.798942617430661E-4</v>
      </c>
      <c r="BB113" s="57">
        <f t="shared" si="57"/>
        <v>-4.7350378460540975E-5</v>
      </c>
      <c r="BC113" s="57">
        <f t="shared" si="57"/>
        <v>4.4732995317978694E-4</v>
      </c>
      <c r="BD113" s="57">
        <f t="shared" si="57"/>
        <v>4.0853039932385973E-4</v>
      </c>
      <c r="BE113" s="57">
        <f t="shared" si="57"/>
        <v>1.8403436248355011E-4</v>
      </c>
      <c r="BF113" s="57">
        <f t="shared" si="57"/>
        <v>4.9905144026411502E-3</v>
      </c>
      <c r="BG113" s="58">
        <f t="shared" si="57"/>
        <v>1.6747725104331028E-3</v>
      </c>
      <c r="BH113" s="59">
        <f t="shared" si="57"/>
        <v>8.6490275273619496E-4</v>
      </c>
      <c r="BI113" s="57">
        <f t="shared" si="57"/>
        <v>1.8153207678918881E-4</v>
      </c>
      <c r="BJ113" s="57">
        <f t="shared" si="57"/>
        <v>8.4886315594034207E-4</v>
      </c>
      <c r="BK113" s="57">
        <f t="shared" si="57"/>
        <v>8.7796821273484604E-4</v>
      </c>
      <c r="BL113" s="57">
        <f t="shared" si="56"/>
        <v>8.6841975817054809E-4</v>
      </c>
      <c r="BM113" s="57">
        <f t="shared" si="56"/>
        <v>1.1374164832053946E-3</v>
      </c>
      <c r="BN113" s="58">
        <f t="shared" si="56"/>
        <v>3.5113372621990528E-4</v>
      </c>
      <c r="BO113" s="59">
        <f t="shared" si="39"/>
        <v>-1.6424490770740485E-2</v>
      </c>
      <c r="BP113" s="57">
        <f t="shared" si="40"/>
        <v>3.9812181576823844E-3</v>
      </c>
      <c r="BQ113" s="57">
        <f t="shared" si="41"/>
        <v>-6.4952386934623426E-3</v>
      </c>
      <c r="BR113" s="58">
        <f t="shared" si="42"/>
        <v>5.0447330774161525E-3</v>
      </c>
      <c r="BS113" s="59">
        <f t="shared" si="43"/>
        <v>0.97747535778810979</v>
      </c>
      <c r="BT113" s="57">
        <f t="shared" si="44"/>
        <v>0.77072016960207201</v>
      </c>
      <c r="BU113" s="57">
        <f t="shared" si="45"/>
        <v>0.88528034731695282</v>
      </c>
      <c r="BV113" s="58">
        <f t="shared" si="46"/>
        <v>0.97714774211513677</v>
      </c>
      <c r="BW113" s="59">
        <f t="shared" si="47"/>
        <v>0.99427198065353106</v>
      </c>
      <c r="BX113" s="57">
        <f t="shared" si="48"/>
        <v>0.73137691923615544</v>
      </c>
      <c r="BY113" s="57">
        <f t="shared" si="49"/>
        <v>0.42943849092698522</v>
      </c>
      <c r="BZ113" s="58">
        <f t="shared" si="50"/>
        <v>0.95401387467224708</v>
      </c>
      <c r="CA113" s="60">
        <f t="shared" si="51"/>
        <v>2.0127180172585364</v>
      </c>
      <c r="CB113" s="61">
        <f t="shared" si="52"/>
        <v>1.5961596294043072</v>
      </c>
      <c r="CC113" s="61">
        <f t="shared" si="53"/>
        <v>1.8240190807077743</v>
      </c>
      <c r="CD113" s="62">
        <f t="shared" si="54"/>
        <v>3.8875539108171964</v>
      </c>
    </row>
    <row r="114" spans="1:82" x14ac:dyDescent="0.25">
      <c r="A114" s="1" t="s">
        <v>192</v>
      </c>
      <c r="B114" t="s">
        <v>193</v>
      </c>
      <c r="C114" s="63">
        <v>5175198.5</v>
      </c>
      <c r="D114" s="64">
        <v>-85000</v>
      </c>
      <c r="E114" s="64">
        <v>5090198.5</v>
      </c>
      <c r="F114" s="64">
        <v>4975543.5999999996</v>
      </c>
      <c r="G114" s="64">
        <v>4947043.59</v>
      </c>
      <c r="H114" s="64">
        <v>28500.009999999776</v>
      </c>
      <c r="I114" s="65">
        <v>114654.90000000037</v>
      </c>
      <c r="J114" s="63">
        <v>5048706</v>
      </c>
      <c r="K114" s="64">
        <v>20100</v>
      </c>
      <c r="L114" s="64">
        <v>5068806</v>
      </c>
      <c r="M114" s="64">
        <v>3906631.0200000005</v>
      </c>
      <c r="N114" s="64">
        <v>2857219.76</v>
      </c>
      <c r="O114" s="64">
        <v>1049411.2600000002</v>
      </c>
      <c r="P114" s="65">
        <v>1162174.9799999997</v>
      </c>
      <c r="Q114" s="63">
        <v>5030762</v>
      </c>
      <c r="R114" s="64">
        <v>-32676</v>
      </c>
      <c r="S114" s="64">
        <v>4998086</v>
      </c>
      <c r="T114" s="64">
        <v>4424707.3099999996</v>
      </c>
      <c r="U114" s="64">
        <v>1900139.63</v>
      </c>
      <c r="V114" s="64">
        <v>2524567.6799999997</v>
      </c>
      <c r="W114" s="65">
        <v>573378.69000000041</v>
      </c>
      <c r="X114" s="63">
        <v>9536679</v>
      </c>
      <c r="Y114" s="64">
        <v>48110</v>
      </c>
      <c r="Z114" s="64">
        <v>9584789</v>
      </c>
      <c r="AA114" s="64">
        <v>9365754.9299999997</v>
      </c>
      <c r="AB114" s="64">
        <v>8935060.1500000004</v>
      </c>
      <c r="AC114" s="64">
        <v>430694.77999999933</v>
      </c>
      <c r="AD114" s="65">
        <v>219034.0700000003</v>
      </c>
      <c r="AE114" s="64">
        <v>24791345.5</v>
      </c>
      <c r="AF114" s="64">
        <v>-49466</v>
      </c>
      <c r="AG114" s="64">
        <v>24741879.5</v>
      </c>
      <c r="AH114" s="64">
        <v>22672636.859999999</v>
      </c>
      <c r="AI114" s="64">
        <v>18639463.130000003</v>
      </c>
      <c r="AJ114" s="64">
        <v>4033173.7299999991</v>
      </c>
      <c r="AK114" s="66">
        <v>2069242.6400000008</v>
      </c>
      <c r="AM114" s="70">
        <f t="shared" si="32"/>
        <v>5.123118906911725E-4</v>
      </c>
      <c r="AN114" s="68">
        <f t="shared" si="33"/>
        <v>-9.6300706797165903E-5</v>
      </c>
      <c r="AO114" s="68">
        <f t="shared" si="34"/>
        <v>4.634063921988509E-4</v>
      </c>
      <c r="AP114" s="68">
        <f t="shared" si="35"/>
        <v>4.8421288681565837E-4</v>
      </c>
      <c r="AQ114" s="68">
        <f t="shared" si="36"/>
        <v>4.9518706751633152E-4</v>
      </c>
      <c r="AR114" s="68">
        <f t="shared" si="37"/>
        <v>9.9902906831640805E-5</v>
      </c>
      <c r="AS114" s="69">
        <f t="shared" si="38"/>
        <v>1.6176400187779203E-4</v>
      </c>
      <c r="AT114" s="70">
        <f t="shared" si="58"/>
        <v>5.0358581294682669E-4</v>
      </c>
      <c r="AU114" s="68">
        <f t="shared" si="58"/>
        <v>4.2679634734529581E-5</v>
      </c>
      <c r="AV114" s="68">
        <f t="shared" si="58"/>
        <v>4.82906081333478E-4</v>
      </c>
      <c r="AW114" s="68">
        <f t="shared" si="58"/>
        <v>3.9131080791335099E-4</v>
      </c>
      <c r="AX114" s="68">
        <f t="shared" si="58"/>
        <v>2.9405640659239517E-4</v>
      </c>
      <c r="AY114" s="68">
        <f t="shared" si="58"/>
        <v>3.9321841677984705E-3</v>
      </c>
      <c r="AZ114" s="69">
        <f t="shared" si="57"/>
        <v>2.2653794423434068E-3</v>
      </c>
      <c r="BA114" s="70">
        <f t="shared" si="57"/>
        <v>4.798942617430661E-4</v>
      </c>
      <c r="BB114" s="68">
        <f t="shared" si="57"/>
        <v>-4.7350378460540975E-5</v>
      </c>
      <c r="BC114" s="68">
        <f t="shared" si="57"/>
        <v>4.4732995317978694E-4</v>
      </c>
      <c r="BD114" s="68">
        <f t="shared" si="57"/>
        <v>4.0853039932385973E-4</v>
      </c>
      <c r="BE114" s="68">
        <f t="shared" si="57"/>
        <v>1.8403436248355011E-4</v>
      </c>
      <c r="BF114" s="68">
        <f t="shared" si="57"/>
        <v>4.9905144026411502E-3</v>
      </c>
      <c r="BG114" s="69">
        <f t="shared" si="57"/>
        <v>1.6747725104331028E-3</v>
      </c>
      <c r="BH114" s="70">
        <f t="shared" si="57"/>
        <v>8.6490275273619496E-4</v>
      </c>
      <c r="BI114" s="68">
        <f t="shared" si="57"/>
        <v>1.8153207678918881E-4</v>
      </c>
      <c r="BJ114" s="68">
        <f t="shared" si="57"/>
        <v>8.4886315594034207E-4</v>
      </c>
      <c r="BK114" s="68">
        <f t="shared" si="57"/>
        <v>8.7796821273484604E-4</v>
      </c>
      <c r="BL114" s="68">
        <f t="shared" si="56"/>
        <v>8.6841975817054809E-4</v>
      </c>
      <c r="BM114" s="68">
        <f t="shared" si="56"/>
        <v>1.1374164832053946E-3</v>
      </c>
      <c r="BN114" s="69">
        <f t="shared" si="56"/>
        <v>3.5113372621990528E-4</v>
      </c>
      <c r="BO114" s="70">
        <f t="shared" si="39"/>
        <v>-1.6424490770740485E-2</v>
      </c>
      <c r="BP114" s="68">
        <f t="shared" si="40"/>
        <v>3.9812181576823844E-3</v>
      </c>
      <c r="BQ114" s="68">
        <f t="shared" si="41"/>
        <v>-6.4952386934623426E-3</v>
      </c>
      <c r="BR114" s="69">
        <f t="shared" si="42"/>
        <v>5.0447330774161525E-3</v>
      </c>
      <c r="BS114" s="70">
        <f t="shared" si="43"/>
        <v>0.97747535778810979</v>
      </c>
      <c r="BT114" s="68">
        <f t="shared" si="44"/>
        <v>0.77072016960207201</v>
      </c>
      <c r="BU114" s="68">
        <f t="shared" si="45"/>
        <v>0.88528034731695282</v>
      </c>
      <c r="BV114" s="69">
        <f t="shared" si="46"/>
        <v>0.97714774211513677</v>
      </c>
      <c r="BW114" s="70">
        <f t="shared" si="47"/>
        <v>0.99427198065353106</v>
      </c>
      <c r="BX114" s="68">
        <f t="shared" si="48"/>
        <v>0.73137691923615544</v>
      </c>
      <c r="BY114" s="68">
        <f t="shared" si="49"/>
        <v>0.42943849092698522</v>
      </c>
      <c r="BZ114" s="69">
        <f t="shared" si="50"/>
        <v>0.95401387467224708</v>
      </c>
      <c r="CA114" s="71">
        <f t="shared" si="51"/>
        <v>2.0127180172585364</v>
      </c>
      <c r="CB114" s="72">
        <f t="shared" si="52"/>
        <v>1.5961596294043072</v>
      </c>
      <c r="CC114" s="72">
        <f t="shared" si="53"/>
        <v>1.8240190807077743</v>
      </c>
      <c r="CD114" s="73">
        <f t="shared" si="54"/>
        <v>3.8875539108171964</v>
      </c>
    </row>
    <row r="115" spans="1:82" s="51" customFormat="1" x14ac:dyDescent="0.25">
      <c r="A115" s="50" t="s">
        <v>194</v>
      </c>
      <c r="B115" s="51" t="s">
        <v>195</v>
      </c>
      <c r="C115" s="52">
        <v>2315521</v>
      </c>
      <c r="D115" s="53">
        <v>-39500</v>
      </c>
      <c r="E115" s="53">
        <v>2276021</v>
      </c>
      <c r="F115" s="53">
        <v>1922130.55</v>
      </c>
      <c r="G115" s="53">
        <v>1922130.55</v>
      </c>
      <c r="H115" s="53">
        <v>0</v>
      </c>
      <c r="I115" s="54">
        <v>353890.44999999995</v>
      </c>
      <c r="J115" s="52">
        <v>1169886</v>
      </c>
      <c r="K115" s="53">
        <v>1779074</v>
      </c>
      <c r="L115" s="53">
        <v>2948960</v>
      </c>
      <c r="M115" s="53">
        <v>917316.8200000003</v>
      </c>
      <c r="N115" s="53">
        <v>917316.8200000003</v>
      </c>
      <c r="O115" s="53">
        <v>0</v>
      </c>
      <c r="P115" s="54">
        <v>2031643.18</v>
      </c>
      <c r="Q115" s="52">
        <v>6521825</v>
      </c>
      <c r="R115" s="53">
        <v>-3057000</v>
      </c>
      <c r="S115" s="53">
        <v>3464825</v>
      </c>
      <c r="T115" s="53">
        <v>1362367.1</v>
      </c>
      <c r="U115" s="53">
        <v>937756.95</v>
      </c>
      <c r="V115" s="53">
        <v>424610.15000000014</v>
      </c>
      <c r="W115" s="54">
        <v>2102457.9</v>
      </c>
      <c r="X115" s="52">
        <v>6187291</v>
      </c>
      <c r="Y115" s="53">
        <v>-1826435.1900000004</v>
      </c>
      <c r="Z115" s="53">
        <v>4360855.8099999996</v>
      </c>
      <c r="AA115" s="53">
        <v>979843.89</v>
      </c>
      <c r="AB115" s="53">
        <v>971298.14</v>
      </c>
      <c r="AC115" s="53">
        <v>8545.75</v>
      </c>
      <c r="AD115" s="54">
        <v>3381011.9199999995</v>
      </c>
      <c r="AE115" s="53">
        <v>16194523</v>
      </c>
      <c r="AF115" s="53">
        <v>-3143861.1900000004</v>
      </c>
      <c r="AG115" s="53">
        <v>13050661.809999999</v>
      </c>
      <c r="AH115" s="53">
        <v>5181658.3600000003</v>
      </c>
      <c r="AI115" s="53">
        <v>4748502.46</v>
      </c>
      <c r="AJ115" s="53">
        <v>433155.90000000014</v>
      </c>
      <c r="AK115" s="55">
        <v>7869003.4499999993</v>
      </c>
      <c r="AM115" s="59">
        <f t="shared" si="32"/>
        <v>2.2922192094566315E-4</v>
      </c>
      <c r="AN115" s="57">
        <f t="shared" si="33"/>
        <v>-4.4751504923388865E-5</v>
      </c>
      <c r="AO115" s="57">
        <f t="shared" si="34"/>
        <v>2.0720659129085453E-4</v>
      </c>
      <c r="AP115" s="57">
        <f t="shared" si="35"/>
        <v>1.8705903460519756E-4</v>
      </c>
      <c r="AQ115" s="57">
        <f t="shared" si="36"/>
        <v>1.9240060717517419E-4</v>
      </c>
      <c r="AR115" s="57">
        <f t="shared" si="37"/>
        <v>0</v>
      </c>
      <c r="AS115" s="58">
        <f t="shared" si="38"/>
        <v>4.9929602152487572E-4</v>
      </c>
      <c r="AT115" s="59">
        <f t="shared" si="58"/>
        <v>1.1669088918330981E-4</v>
      </c>
      <c r="AU115" s="57">
        <f t="shared" si="58"/>
        <v>3.777623307746193E-3</v>
      </c>
      <c r="AV115" s="57">
        <f t="shared" si="58"/>
        <v>2.8094796242136182E-4</v>
      </c>
      <c r="AW115" s="57">
        <f t="shared" si="58"/>
        <v>9.1883769956525364E-5</v>
      </c>
      <c r="AX115" s="57">
        <f t="shared" si="58"/>
        <v>9.4407469657133787E-5</v>
      </c>
      <c r="AY115" s="57">
        <f t="shared" si="58"/>
        <v>0</v>
      </c>
      <c r="AZ115" s="58">
        <f t="shared" si="57"/>
        <v>3.9601977097710244E-3</v>
      </c>
      <c r="BA115" s="59">
        <f t="shared" si="57"/>
        <v>6.2212968802588401E-4</v>
      </c>
      <c r="BB115" s="57">
        <f t="shared" si="57"/>
        <v>-4.4298600487781168E-3</v>
      </c>
      <c r="BC115" s="57">
        <f t="shared" si="57"/>
        <v>3.1010270832197674E-4</v>
      </c>
      <c r="BD115" s="57">
        <f t="shared" si="57"/>
        <v>1.2578648403044061E-4</v>
      </c>
      <c r="BE115" s="57">
        <f t="shared" si="57"/>
        <v>9.0824642427866407E-5</v>
      </c>
      <c r="BF115" s="57">
        <f t="shared" si="57"/>
        <v>8.3936076892286769E-4</v>
      </c>
      <c r="BG115" s="58">
        <f t="shared" si="57"/>
        <v>6.1410351599619209E-3</v>
      </c>
      <c r="BH115" s="59">
        <f t="shared" si="57"/>
        <v>5.6113926219807596E-4</v>
      </c>
      <c r="BI115" s="57">
        <f t="shared" si="57"/>
        <v>-6.8916352766900174E-3</v>
      </c>
      <c r="BJ115" s="57">
        <f t="shared" si="57"/>
        <v>3.8621296989191692E-4</v>
      </c>
      <c r="BK115" s="57">
        <f t="shared" si="57"/>
        <v>9.1852904041602877E-5</v>
      </c>
      <c r="BL115" s="57">
        <f t="shared" si="56"/>
        <v>9.440277756275688E-5</v>
      </c>
      <c r="BM115" s="57">
        <f t="shared" si="56"/>
        <v>2.2568364797345619E-5</v>
      </c>
      <c r="BN115" s="58">
        <f t="shared" si="56"/>
        <v>5.4201034289483568E-3</v>
      </c>
      <c r="BO115" s="59">
        <f t="shared" si="39"/>
        <v>-1.7058795839035794E-2</v>
      </c>
      <c r="BP115" s="57">
        <f t="shared" si="40"/>
        <v>1.5207242415072921</v>
      </c>
      <c r="BQ115" s="57">
        <f t="shared" si="41"/>
        <v>-0.46873382833792687</v>
      </c>
      <c r="BR115" s="58">
        <f t="shared" si="42"/>
        <v>-0.29519141575852831</v>
      </c>
      <c r="BS115" s="59">
        <f t="shared" si="43"/>
        <v>0.84451353919845207</v>
      </c>
      <c r="BT115" s="57">
        <f t="shared" si="44"/>
        <v>0.31106451766046345</v>
      </c>
      <c r="BU115" s="57">
        <f t="shared" si="45"/>
        <v>0.39319939679493193</v>
      </c>
      <c r="BV115" s="58">
        <f t="shared" si="46"/>
        <v>0.2246907333540111</v>
      </c>
      <c r="BW115" s="59">
        <f t="shared" si="47"/>
        <v>1</v>
      </c>
      <c r="BX115" s="57">
        <f t="shared" si="48"/>
        <v>1</v>
      </c>
      <c r="BY115" s="57">
        <f t="shared" si="49"/>
        <v>0.68832912215804376</v>
      </c>
      <c r="BZ115" s="58">
        <f t="shared" si="50"/>
        <v>0.99127845763267453</v>
      </c>
      <c r="CA115" s="60">
        <f t="shared" si="51"/>
        <v>0.77754454598851486</v>
      </c>
      <c r="CB115" s="61">
        <f t="shared" si="52"/>
        <v>0.3747945654354472</v>
      </c>
      <c r="CC115" s="61">
        <f t="shared" si="53"/>
        <v>0.56161535921536854</v>
      </c>
      <c r="CD115" s="62">
        <f t="shared" si="54"/>
        <v>0.40671531286371537</v>
      </c>
    </row>
    <row r="116" spans="1:82" x14ac:dyDescent="0.25">
      <c r="A116" s="1" t="s">
        <v>196</v>
      </c>
      <c r="B116" t="s">
        <v>197</v>
      </c>
      <c r="C116" s="63">
        <v>2315521</v>
      </c>
      <c r="D116" s="64">
        <v>-39500</v>
      </c>
      <c r="E116" s="64">
        <v>2276021</v>
      </c>
      <c r="F116" s="64">
        <v>1922130.55</v>
      </c>
      <c r="G116" s="64">
        <v>1922130.55</v>
      </c>
      <c r="H116" s="64">
        <v>0</v>
      </c>
      <c r="I116" s="65">
        <v>353890.44999999995</v>
      </c>
      <c r="J116" s="63">
        <v>1169886</v>
      </c>
      <c r="K116" s="64">
        <v>1779074</v>
      </c>
      <c r="L116" s="64">
        <v>2948960</v>
      </c>
      <c r="M116" s="64">
        <v>917316.8200000003</v>
      </c>
      <c r="N116" s="64">
        <v>917316.8200000003</v>
      </c>
      <c r="O116" s="64">
        <v>0</v>
      </c>
      <c r="P116" s="65">
        <v>2031643.18</v>
      </c>
      <c r="Q116" s="63">
        <v>6521825</v>
      </c>
      <c r="R116" s="64">
        <v>-3057000</v>
      </c>
      <c r="S116" s="64">
        <v>3464825</v>
      </c>
      <c r="T116" s="64">
        <v>1362367.1</v>
      </c>
      <c r="U116" s="64">
        <v>937756.95</v>
      </c>
      <c r="V116" s="64">
        <v>424610.15000000014</v>
      </c>
      <c r="W116" s="65">
        <v>2102457.9</v>
      </c>
      <c r="X116" s="63">
        <v>6187291</v>
      </c>
      <c r="Y116" s="64">
        <v>-1826435.1900000004</v>
      </c>
      <c r="Z116" s="64">
        <v>4360855.8099999996</v>
      </c>
      <c r="AA116" s="64">
        <v>979843.89</v>
      </c>
      <c r="AB116" s="64">
        <v>971298.14</v>
      </c>
      <c r="AC116" s="64">
        <v>8545.75</v>
      </c>
      <c r="AD116" s="65">
        <v>3381011.9199999995</v>
      </c>
      <c r="AE116" s="64">
        <v>16194523</v>
      </c>
      <c r="AF116" s="64">
        <v>-3143861.1900000004</v>
      </c>
      <c r="AG116" s="64">
        <v>13050661.809999999</v>
      </c>
      <c r="AH116" s="64">
        <v>5181658.3600000003</v>
      </c>
      <c r="AI116" s="64">
        <v>4748502.46</v>
      </c>
      <c r="AJ116" s="64">
        <v>433155.90000000014</v>
      </c>
      <c r="AK116" s="66">
        <v>7869003.4499999993</v>
      </c>
      <c r="AM116" s="70">
        <f t="shared" si="32"/>
        <v>2.2922192094566315E-4</v>
      </c>
      <c r="AN116" s="68">
        <f t="shared" si="33"/>
        <v>-4.4751504923388865E-5</v>
      </c>
      <c r="AO116" s="68">
        <f t="shared" si="34"/>
        <v>2.0720659129085453E-4</v>
      </c>
      <c r="AP116" s="68">
        <f t="shared" si="35"/>
        <v>1.8705903460519756E-4</v>
      </c>
      <c r="AQ116" s="68">
        <f t="shared" si="36"/>
        <v>1.9240060717517419E-4</v>
      </c>
      <c r="AR116" s="68">
        <f t="shared" si="37"/>
        <v>0</v>
      </c>
      <c r="AS116" s="69">
        <f t="shared" si="38"/>
        <v>4.9929602152487572E-4</v>
      </c>
      <c r="AT116" s="70">
        <f t="shared" si="58"/>
        <v>1.1669088918330981E-4</v>
      </c>
      <c r="AU116" s="68">
        <f t="shared" si="58"/>
        <v>3.777623307746193E-3</v>
      </c>
      <c r="AV116" s="68">
        <f t="shared" si="58"/>
        <v>2.8094796242136182E-4</v>
      </c>
      <c r="AW116" s="68">
        <f t="shared" si="58"/>
        <v>9.1883769956525364E-5</v>
      </c>
      <c r="AX116" s="68">
        <f t="shared" si="58"/>
        <v>9.4407469657133787E-5</v>
      </c>
      <c r="AY116" s="68">
        <f t="shared" si="58"/>
        <v>0</v>
      </c>
      <c r="AZ116" s="69">
        <f t="shared" si="57"/>
        <v>3.9601977097710244E-3</v>
      </c>
      <c r="BA116" s="70">
        <f t="shared" si="57"/>
        <v>6.2212968802588401E-4</v>
      </c>
      <c r="BB116" s="68">
        <f t="shared" si="57"/>
        <v>-4.4298600487781168E-3</v>
      </c>
      <c r="BC116" s="68">
        <f t="shared" si="57"/>
        <v>3.1010270832197674E-4</v>
      </c>
      <c r="BD116" s="68">
        <f t="shared" si="57"/>
        <v>1.2578648403044061E-4</v>
      </c>
      <c r="BE116" s="68">
        <f t="shared" si="57"/>
        <v>9.0824642427866407E-5</v>
      </c>
      <c r="BF116" s="68">
        <f t="shared" si="57"/>
        <v>8.3936076892286769E-4</v>
      </c>
      <c r="BG116" s="69">
        <f t="shared" si="57"/>
        <v>6.1410351599619209E-3</v>
      </c>
      <c r="BH116" s="70">
        <f t="shared" si="57"/>
        <v>5.6113926219807596E-4</v>
      </c>
      <c r="BI116" s="68">
        <f t="shared" si="57"/>
        <v>-6.8916352766900174E-3</v>
      </c>
      <c r="BJ116" s="68">
        <f t="shared" si="57"/>
        <v>3.8621296989191692E-4</v>
      </c>
      <c r="BK116" s="68">
        <f t="shared" si="57"/>
        <v>9.1852904041602877E-5</v>
      </c>
      <c r="BL116" s="68">
        <f t="shared" si="56"/>
        <v>9.440277756275688E-5</v>
      </c>
      <c r="BM116" s="68">
        <f t="shared" si="56"/>
        <v>2.2568364797345619E-5</v>
      </c>
      <c r="BN116" s="69">
        <f t="shared" si="56"/>
        <v>5.4201034289483568E-3</v>
      </c>
      <c r="BO116" s="70">
        <f t="shared" si="39"/>
        <v>-1.7058795839035794E-2</v>
      </c>
      <c r="BP116" s="68">
        <f t="shared" si="40"/>
        <v>1.5207242415072921</v>
      </c>
      <c r="BQ116" s="68">
        <f t="shared" si="41"/>
        <v>-0.46873382833792687</v>
      </c>
      <c r="BR116" s="69">
        <f t="shared" si="42"/>
        <v>-0.29519141575852831</v>
      </c>
      <c r="BS116" s="70">
        <f t="shared" si="43"/>
        <v>0.84451353919845207</v>
      </c>
      <c r="BT116" s="68">
        <f t="shared" si="44"/>
        <v>0.31106451766046345</v>
      </c>
      <c r="BU116" s="68">
        <f t="shared" si="45"/>
        <v>0.39319939679493193</v>
      </c>
      <c r="BV116" s="69">
        <f t="shared" si="46"/>
        <v>0.2246907333540111</v>
      </c>
      <c r="BW116" s="70">
        <f t="shared" si="47"/>
        <v>1</v>
      </c>
      <c r="BX116" s="68">
        <f t="shared" si="48"/>
        <v>1</v>
      </c>
      <c r="BY116" s="68">
        <f t="shared" si="49"/>
        <v>0.68832912215804376</v>
      </c>
      <c r="BZ116" s="69">
        <f t="shared" si="50"/>
        <v>0.99127845763267453</v>
      </c>
      <c r="CA116" s="71">
        <f t="shared" si="51"/>
        <v>0.77754454598851486</v>
      </c>
      <c r="CB116" s="72">
        <f t="shared" si="52"/>
        <v>0.3747945654354472</v>
      </c>
      <c r="CC116" s="72">
        <f t="shared" si="53"/>
        <v>0.56161535921536854</v>
      </c>
      <c r="CD116" s="73">
        <f t="shared" si="54"/>
        <v>0.40671531286371537</v>
      </c>
    </row>
    <row r="117" spans="1:82" s="38" customFormat="1" x14ac:dyDescent="0.25">
      <c r="A117" s="37">
        <v>43</v>
      </c>
      <c r="B117" s="38" t="s">
        <v>198</v>
      </c>
      <c r="C117" s="39">
        <v>31452386</v>
      </c>
      <c r="D117" s="40">
        <v>3701834</v>
      </c>
      <c r="E117" s="40">
        <v>35154220</v>
      </c>
      <c r="F117" s="40">
        <v>29529782.899999999</v>
      </c>
      <c r="G117" s="40">
        <v>24469662.75</v>
      </c>
      <c r="H117" s="40">
        <v>5060120.1499999985</v>
      </c>
      <c r="I117" s="41">
        <v>5624437.0999999996</v>
      </c>
      <c r="J117" s="39">
        <v>37950950</v>
      </c>
      <c r="K117" s="40">
        <v>-4532037</v>
      </c>
      <c r="L117" s="40">
        <v>33418913</v>
      </c>
      <c r="M117" s="40">
        <v>24856599.960000001</v>
      </c>
      <c r="N117" s="40">
        <v>21198526.859999999</v>
      </c>
      <c r="O117" s="40">
        <v>3658073.1</v>
      </c>
      <c r="P117" s="41">
        <v>8562313.0399999991</v>
      </c>
      <c r="Q117" s="39">
        <v>40105919</v>
      </c>
      <c r="R117" s="40">
        <v>-310380.37999999989</v>
      </c>
      <c r="S117" s="40">
        <v>39795538.620000005</v>
      </c>
      <c r="T117" s="40">
        <v>32262331.25</v>
      </c>
      <c r="U117" s="40">
        <v>23686761.969999999</v>
      </c>
      <c r="V117" s="40">
        <v>8575569.2800000012</v>
      </c>
      <c r="W117" s="41">
        <v>7533207.3699999982</v>
      </c>
      <c r="X117" s="39">
        <v>42512343</v>
      </c>
      <c r="Y117" s="40">
        <v>-174700</v>
      </c>
      <c r="Z117" s="40">
        <v>42337643</v>
      </c>
      <c r="AA117" s="40">
        <v>27097275.460000001</v>
      </c>
      <c r="AB117" s="40">
        <v>21221370.75</v>
      </c>
      <c r="AC117" s="40">
        <v>5875904.709999999</v>
      </c>
      <c r="AD117" s="41">
        <v>15240367.539999999</v>
      </c>
      <c r="AE117" s="40">
        <v>152021598</v>
      </c>
      <c r="AF117" s="40">
        <v>-1315283.3799999999</v>
      </c>
      <c r="AG117" s="40">
        <v>150706314.62</v>
      </c>
      <c r="AH117" s="40">
        <v>113745989.56999999</v>
      </c>
      <c r="AI117" s="40">
        <v>90576322.329999998</v>
      </c>
      <c r="AJ117" s="40">
        <v>23169667.239999998</v>
      </c>
      <c r="AK117" s="42">
        <v>36960325.049999997</v>
      </c>
      <c r="AM117" s="46">
        <f t="shared" si="32"/>
        <v>3.1135871094429644E-3</v>
      </c>
      <c r="AN117" s="44">
        <f t="shared" si="33"/>
        <v>4.1939909487738805E-3</v>
      </c>
      <c r="AO117" s="44">
        <f t="shared" si="34"/>
        <v>3.2004037290028452E-3</v>
      </c>
      <c r="AP117" s="44">
        <f t="shared" si="35"/>
        <v>2.8737968299682197E-3</v>
      </c>
      <c r="AQ117" s="44">
        <f t="shared" si="36"/>
        <v>2.4493539059934001E-3</v>
      </c>
      <c r="AR117" s="44">
        <f t="shared" si="37"/>
        <v>1.7737562614973192E-2</v>
      </c>
      <c r="AS117" s="45">
        <f t="shared" si="38"/>
        <v>7.9353909305744479E-3</v>
      </c>
      <c r="AT117" s="46">
        <f t="shared" si="58"/>
        <v>3.7854372997465835E-3</v>
      </c>
      <c r="AU117" s="44">
        <f t="shared" si="58"/>
        <v>-9.6231683464364799E-3</v>
      </c>
      <c r="AV117" s="44">
        <f t="shared" si="58"/>
        <v>3.1838259975336251E-3</v>
      </c>
      <c r="AW117" s="44">
        <f t="shared" si="58"/>
        <v>2.4897811343152052E-3</v>
      </c>
      <c r="AX117" s="44">
        <f t="shared" si="58"/>
        <v>2.1816881994068146E-3</v>
      </c>
      <c r="AY117" s="44">
        <f t="shared" si="58"/>
        <v>1.3706939954569831E-2</v>
      </c>
      <c r="AZ117" s="45">
        <f t="shared" si="57"/>
        <v>1.6690161355672001E-2</v>
      </c>
      <c r="BA117" s="46">
        <f t="shared" si="57"/>
        <v>3.8257823347700027E-3</v>
      </c>
      <c r="BB117" s="44">
        <f t="shared" si="57"/>
        <v>-4.4976828435936214E-4</v>
      </c>
      <c r="BC117" s="44">
        <f t="shared" si="57"/>
        <v>3.5617107083889725E-3</v>
      </c>
      <c r="BD117" s="44">
        <f t="shared" si="57"/>
        <v>2.9787604343667062E-3</v>
      </c>
      <c r="BE117" s="44">
        <f t="shared" si="57"/>
        <v>2.2941356885696606E-3</v>
      </c>
      <c r="BF117" s="44">
        <f t="shared" si="57"/>
        <v>1.6952012157062477E-2</v>
      </c>
      <c r="BG117" s="45">
        <f t="shared" si="57"/>
        <v>2.2003623152907967E-2</v>
      </c>
      <c r="BH117" s="46">
        <f t="shared" si="57"/>
        <v>3.8555394897914997E-3</v>
      </c>
      <c r="BI117" s="44">
        <f t="shared" si="57"/>
        <v>-6.5919047630578435E-4</v>
      </c>
      <c r="BJ117" s="44">
        <f t="shared" si="57"/>
        <v>3.7495729172604148E-3</v>
      </c>
      <c r="BK117" s="44">
        <f t="shared" si="57"/>
        <v>2.54016325255267E-3</v>
      </c>
      <c r="BL117" s="44">
        <f t="shared" si="56"/>
        <v>2.0625555223332819E-3</v>
      </c>
      <c r="BM117" s="44">
        <f t="shared" si="56"/>
        <v>1.5517603605268267E-2</v>
      </c>
      <c r="BN117" s="45">
        <f t="shared" si="56"/>
        <v>2.443184771794216E-2</v>
      </c>
      <c r="BO117" s="46">
        <f t="shared" si="39"/>
        <v>0.11769644439693701</v>
      </c>
      <c r="BP117" s="44">
        <f t="shared" si="40"/>
        <v>-0.1194182754318403</v>
      </c>
      <c r="BQ117" s="44">
        <f t="shared" si="41"/>
        <v>-7.7390167770497887E-3</v>
      </c>
      <c r="BR117" s="45">
        <f t="shared" si="42"/>
        <v>-4.1093947703611635E-3</v>
      </c>
      <c r="BS117" s="46">
        <f t="shared" si="43"/>
        <v>0.84000677301331106</v>
      </c>
      <c r="BT117" s="44">
        <f t="shared" si="44"/>
        <v>0.74378840388973755</v>
      </c>
      <c r="BU117" s="44">
        <f t="shared" si="45"/>
        <v>0.81070221358396066</v>
      </c>
      <c r="BV117" s="45">
        <f t="shared" si="46"/>
        <v>0.64002796423976649</v>
      </c>
      <c r="BW117" s="46">
        <f t="shared" si="47"/>
        <v>0.82864350316642532</v>
      </c>
      <c r="BX117" s="44">
        <f t="shared" si="48"/>
        <v>0.85283292542476907</v>
      </c>
      <c r="BY117" s="44">
        <f t="shared" si="49"/>
        <v>0.73419251034439736</v>
      </c>
      <c r="BZ117" s="45">
        <f t="shared" si="50"/>
        <v>0.78315514714112877</v>
      </c>
      <c r="CA117" s="47">
        <f t="shared" si="51"/>
        <v>11.945453776862298</v>
      </c>
      <c r="CB117" s="48">
        <f t="shared" si="52"/>
        <v>10.155835341829828</v>
      </c>
      <c r="CC117" s="48">
        <f t="shared" si="53"/>
        <v>13.299661122243746</v>
      </c>
      <c r="CD117" s="49">
        <f t="shared" si="54"/>
        <v>11.247584415174725</v>
      </c>
    </row>
    <row r="118" spans="1:82" s="51" customFormat="1" x14ac:dyDescent="0.25">
      <c r="A118" s="50" t="s">
        <v>199</v>
      </c>
      <c r="B118" s="51" t="s">
        <v>200</v>
      </c>
      <c r="C118" s="52">
        <v>3260110</v>
      </c>
      <c r="D118" s="53">
        <v>-600000</v>
      </c>
      <c r="E118" s="53">
        <v>2660110</v>
      </c>
      <c r="F118" s="53">
        <v>1493699.07</v>
      </c>
      <c r="G118" s="53">
        <v>1493699.07</v>
      </c>
      <c r="H118" s="53">
        <v>0</v>
      </c>
      <c r="I118" s="54">
        <v>1166410.93</v>
      </c>
      <c r="J118" s="52">
        <v>10000000</v>
      </c>
      <c r="K118" s="53">
        <v>-4350000</v>
      </c>
      <c r="L118" s="53">
        <v>5650000</v>
      </c>
      <c r="M118" s="53">
        <v>1866318.47</v>
      </c>
      <c r="N118" s="53">
        <v>1757400.46</v>
      </c>
      <c r="O118" s="53">
        <v>108918.01000000001</v>
      </c>
      <c r="P118" s="54">
        <v>3783681.5300000003</v>
      </c>
      <c r="Q118" s="52">
        <v>10018176</v>
      </c>
      <c r="R118" s="53">
        <v>-224088</v>
      </c>
      <c r="S118" s="53">
        <v>9794088</v>
      </c>
      <c r="T118" s="53">
        <v>3321502.72</v>
      </c>
      <c r="U118" s="53">
        <v>2046489.16</v>
      </c>
      <c r="V118" s="53">
        <v>1275013.5600000003</v>
      </c>
      <c r="W118" s="54">
        <v>6472585.2799999993</v>
      </c>
      <c r="X118" s="52">
        <v>10113764</v>
      </c>
      <c r="Y118" s="53">
        <v>0</v>
      </c>
      <c r="Z118" s="53">
        <v>10113764</v>
      </c>
      <c r="AA118" s="53">
        <v>2247629.0099999998</v>
      </c>
      <c r="AB118" s="53">
        <v>2084047.29</v>
      </c>
      <c r="AC118" s="53">
        <v>163581.71999999974</v>
      </c>
      <c r="AD118" s="54">
        <v>7866134.9900000002</v>
      </c>
      <c r="AE118" s="53">
        <v>33392050</v>
      </c>
      <c r="AF118" s="53">
        <v>-5174088</v>
      </c>
      <c r="AG118" s="53">
        <v>28217962</v>
      </c>
      <c r="AH118" s="53">
        <v>8929149.2699999996</v>
      </c>
      <c r="AI118" s="53">
        <v>7381635.9800000004</v>
      </c>
      <c r="AJ118" s="53">
        <v>1547513.29</v>
      </c>
      <c r="AK118" s="55">
        <v>19288812.729999997</v>
      </c>
      <c r="AM118" s="59">
        <f t="shared" si="32"/>
        <v>3.2273025236832911E-4</v>
      </c>
      <c r="AN118" s="57">
        <f t="shared" si="33"/>
        <v>-6.7976969503881816E-4</v>
      </c>
      <c r="AO118" s="57">
        <f t="shared" si="34"/>
        <v>2.4217365549734167E-4</v>
      </c>
      <c r="AP118" s="57">
        <f t="shared" si="35"/>
        <v>1.4536468713058091E-4</v>
      </c>
      <c r="AQ118" s="57">
        <f t="shared" si="36"/>
        <v>1.4951565490959655E-4</v>
      </c>
      <c r="AR118" s="57">
        <f t="shared" si="37"/>
        <v>0</v>
      </c>
      <c r="AS118" s="58">
        <f t="shared" si="38"/>
        <v>1.6456627660117146E-3</v>
      </c>
      <c r="AT118" s="59">
        <f t="shared" si="58"/>
        <v>9.9745521515181646E-4</v>
      </c>
      <c r="AU118" s="57">
        <f t="shared" si="58"/>
        <v>-9.2366373679205801E-3</v>
      </c>
      <c r="AV118" s="57">
        <f t="shared" si="58"/>
        <v>5.3827654077393189E-4</v>
      </c>
      <c r="AW118" s="57">
        <f t="shared" si="58"/>
        <v>1.8694127614829337E-4</v>
      </c>
      <c r="AX118" s="57">
        <f t="shared" si="58"/>
        <v>1.8086633427574447E-4</v>
      </c>
      <c r="AY118" s="57">
        <f t="shared" si="58"/>
        <v>4.0811995338235215E-4</v>
      </c>
      <c r="AZ118" s="58">
        <f t="shared" si="57"/>
        <v>7.3753733318509835E-3</v>
      </c>
      <c r="BA118" s="59">
        <f t="shared" si="57"/>
        <v>9.5565347268109749E-4</v>
      </c>
      <c r="BB118" s="57">
        <f t="shared" si="57"/>
        <v>-3.247230875402652E-4</v>
      </c>
      <c r="BC118" s="57">
        <f t="shared" si="57"/>
        <v>8.7657333756936424E-4</v>
      </c>
      <c r="BD118" s="57">
        <f t="shared" si="57"/>
        <v>3.066722242825337E-4</v>
      </c>
      <c r="BE118" s="57">
        <f t="shared" si="57"/>
        <v>1.9820876421071013E-4</v>
      </c>
      <c r="BF118" s="57">
        <f t="shared" si="57"/>
        <v>2.5204210547220378E-3</v>
      </c>
      <c r="BG118" s="58">
        <f t="shared" si="57"/>
        <v>1.8905669302739413E-2</v>
      </c>
      <c r="BH118" s="59">
        <f t="shared" si="57"/>
        <v>9.1723988236620216E-4</v>
      </c>
      <c r="BI118" s="57">
        <f t="shared" si="57"/>
        <v>0</v>
      </c>
      <c r="BJ118" s="57">
        <f t="shared" si="57"/>
        <v>8.9571107172790323E-4</v>
      </c>
      <c r="BK118" s="57">
        <f t="shared" si="57"/>
        <v>2.1069810597752756E-4</v>
      </c>
      <c r="BL118" s="57">
        <f t="shared" si="56"/>
        <v>2.0255351538934924E-4</v>
      </c>
      <c r="BM118" s="57">
        <f t="shared" si="56"/>
        <v>4.3200092807971707E-4</v>
      </c>
      <c r="BN118" s="58">
        <f t="shared" si="56"/>
        <v>1.2610208493991248E-2</v>
      </c>
      <c r="BO118" s="59">
        <f t="shared" si="39"/>
        <v>-0.1840428697191199</v>
      </c>
      <c r="BP118" s="57">
        <f t="shared" si="40"/>
        <v>-0.435</v>
      </c>
      <c r="BQ118" s="57">
        <f t="shared" si="41"/>
        <v>-2.2368143662079804E-2</v>
      </c>
      <c r="BR118" s="58">
        <f t="shared" si="42"/>
        <v>0</v>
      </c>
      <c r="BS118" s="59">
        <f t="shared" si="43"/>
        <v>0.5615177830991952</v>
      </c>
      <c r="BT118" s="57">
        <f t="shared" si="44"/>
        <v>0.33032185309734513</v>
      </c>
      <c r="BU118" s="57">
        <f t="shared" si="45"/>
        <v>0.33913343641592769</v>
      </c>
      <c r="BV118" s="58">
        <f t="shared" si="46"/>
        <v>0.22223467049458537</v>
      </c>
      <c r="BW118" s="59">
        <f t="shared" si="47"/>
        <v>1</v>
      </c>
      <c r="BX118" s="57">
        <f t="shared" si="48"/>
        <v>0.94164017998493044</v>
      </c>
      <c r="BY118" s="57">
        <f t="shared" si="49"/>
        <v>0.61613351922830872</v>
      </c>
      <c r="BZ118" s="58">
        <f t="shared" si="50"/>
        <v>0.92722032004739086</v>
      </c>
      <c r="CA118" s="60">
        <f t="shared" si="51"/>
        <v>0.60423448616776676</v>
      </c>
      <c r="CB118" s="61">
        <f t="shared" si="52"/>
        <v>0.76253482404018114</v>
      </c>
      <c r="CC118" s="61">
        <f t="shared" si="53"/>
        <v>1.3692395707644609</v>
      </c>
      <c r="CD118" s="62">
        <f t="shared" si="54"/>
        <v>0.93294977427854631</v>
      </c>
    </row>
    <row r="119" spans="1:82" x14ac:dyDescent="0.25">
      <c r="A119" s="1" t="s">
        <v>201</v>
      </c>
      <c r="B119" t="s">
        <v>202</v>
      </c>
      <c r="C119" s="63">
        <v>3260110</v>
      </c>
      <c r="D119" s="64">
        <v>-600000</v>
      </c>
      <c r="E119" s="64">
        <v>2660110</v>
      </c>
      <c r="F119" s="64">
        <v>1493699.07</v>
      </c>
      <c r="G119" s="64">
        <v>1493699.07</v>
      </c>
      <c r="H119" s="64">
        <v>0</v>
      </c>
      <c r="I119" s="65">
        <v>1166410.93</v>
      </c>
      <c r="J119" s="63">
        <v>10000000</v>
      </c>
      <c r="K119" s="64">
        <v>-4350000</v>
      </c>
      <c r="L119" s="64">
        <v>5650000</v>
      </c>
      <c r="M119" s="64">
        <v>1866318.47</v>
      </c>
      <c r="N119" s="64">
        <v>1757400.46</v>
      </c>
      <c r="O119" s="64">
        <v>108918.01000000001</v>
      </c>
      <c r="P119" s="65">
        <v>3783681.5300000003</v>
      </c>
      <c r="Q119" s="63">
        <v>10018176</v>
      </c>
      <c r="R119" s="64">
        <v>-224088</v>
      </c>
      <c r="S119" s="64">
        <v>9794088</v>
      </c>
      <c r="T119" s="64">
        <v>3321502.72</v>
      </c>
      <c r="U119" s="64">
        <v>2046489.16</v>
      </c>
      <c r="V119" s="64">
        <v>1275013.5600000003</v>
      </c>
      <c r="W119" s="65">
        <v>6472585.2799999993</v>
      </c>
      <c r="X119" s="63">
        <v>10113764</v>
      </c>
      <c r="Y119" s="64">
        <v>0</v>
      </c>
      <c r="Z119" s="64">
        <v>10113764</v>
      </c>
      <c r="AA119" s="64">
        <v>2247629.0099999998</v>
      </c>
      <c r="AB119" s="64">
        <v>2084047.29</v>
      </c>
      <c r="AC119" s="64">
        <v>163581.71999999974</v>
      </c>
      <c r="AD119" s="65">
        <v>7866134.9900000002</v>
      </c>
      <c r="AE119" s="64">
        <v>33392050</v>
      </c>
      <c r="AF119" s="64">
        <v>-5174088</v>
      </c>
      <c r="AG119" s="64">
        <v>28217962</v>
      </c>
      <c r="AH119" s="64">
        <v>8929149.2699999996</v>
      </c>
      <c r="AI119" s="64">
        <v>7381635.9800000004</v>
      </c>
      <c r="AJ119" s="64">
        <v>1547513.29</v>
      </c>
      <c r="AK119" s="66">
        <v>19288812.729999997</v>
      </c>
      <c r="AM119" s="70">
        <f t="shared" si="32"/>
        <v>3.2273025236832911E-4</v>
      </c>
      <c r="AN119" s="68">
        <f t="shared" si="33"/>
        <v>-6.7976969503881816E-4</v>
      </c>
      <c r="AO119" s="68">
        <f t="shared" si="34"/>
        <v>2.4217365549734167E-4</v>
      </c>
      <c r="AP119" s="68">
        <f t="shared" si="35"/>
        <v>1.4536468713058091E-4</v>
      </c>
      <c r="AQ119" s="68">
        <f t="shared" si="36"/>
        <v>1.4951565490959655E-4</v>
      </c>
      <c r="AR119" s="68">
        <f t="shared" si="37"/>
        <v>0</v>
      </c>
      <c r="AS119" s="69">
        <f t="shared" si="38"/>
        <v>1.6456627660117146E-3</v>
      </c>
      <c r="AT119" s="70">
        <f t="shared" si="58"/>
        <v>9.9745521515181646E-4</v>
      </c>
      <c r="AU119" s="68">
        <f t="shared" si="58"/>
        <v>-9.2366373679205801E-3</v>
      </c>
      <c r="AV119" s="68">
        <f t="shared" si="58"/>
        <v>5.3827654077393189E-4</v>
      </c>
      <c r="AW119" s="68">
        <f t="shared" si="58"/>
        <v>1.8694127614829337E-4</v>
      </c>
      <c r="AX119" s="68">
        <f t="shared" si="58"/>
        <v>1.8086633427574447E-4</v>
      </c>
      <c r="AY119" s="68">
        <f t="shared" si="58"/>
        <v>4.0811995338235215E-4</v>
      </c>
      <c r="AZ119" s="69">
        <f t="shared" si="57"/>
        <v>7.3753733318509835E-3</v>
      </c>
      <c r="BA119" s="70">
        <f t="shared" si="57"/>
        <v>9.5565347268109749E-4</v>
      </c>
      <c r="BB119" s="68">
        <f t="shared" si="57"/>
        <v>-3.247230875402652E-4</v>
      </c>
      <c r="BC119" s="68">
        <f t="shared" si="57"/>
        <v>8.7657333756936424E-4</v>
      </c>
      <c r="BD119" s="68">
        <f t="shared" si="57"/>
        <v>3.066722242825337E-4</v>
      </c>
      <c r="BE119" s="68">
        <f t="shared" si="57"/>
        <v>1.9820876421071013E-4</v>
      </c>
      <c r="BF119" s="68">
        <f t="shared" si="57"/>
        <v>2.5204210547220378E-3</v>
      </c>
      <c r="BG119" s="69">
        <f t="shared" si="57"/>
        <v>1.8905669302739413E-2</v>
      </c>
      <c r="BH119" s="70">
        <f t="shared" si="57"/>
        <v>9.1723988236620216E-4</v>
      </c>
      <c r="BI119" s="68">
        <f t="shared" si="57"/>
        <v>0</v>
      </c>
      <c r="BJ119" s="68">
        <f t="shared" si="57"/>
        <v>8.9571107172790323E-4</v>
      </c>
      <c r="BK119" s="68">
        <f t="shared" si="57"/>
        <v>2.1069810597752756E-4</v>
      </c>
      <c r="BL119" s="68">
        <f t="shared" si="56"/>
        <v>2.0255351538934924E-4</v>
      </c>
      <c r="BM119" s="68">
        <f t="shared" si="56"/>
        <v>4.3200092807971707E-4</v>
      </c>
      <c r="BN119" s="69">
        <f t="shared" si="56"/>
        <v>1.2610208493991248E-2</v>
      </c>
      <c r="BO119" s="70">
        <f t="shared" si="39"/>
        <v>-0.1840428697191199</v>
      </c>
      <c r="BP119" s="68">
        <f t="shared" si="40"/>
        <v>-0.435</v>
      </c>
      <c r="BQ119" s="68">
        <f t="shared" si="41"/>
        <v>-2.2368143662079804E-2</v>
      </c>
      <c r="BR119" s="69">
        <f t="shared" si="42"/>
        <v>0</v>
      </c>
      <c r="BS119" s="70">
        <f t="shared" si="43"/>
        <v>0.5615177830991952</v>
      </c>
      <c r="BT119" s="68">
        <f t="shared" si="44"/>
        <v>0.33032185309734513</v>
      </c>
      <c r="BU119" s="68">
        <f t="shared" si="45"/>
        <v>0.33913343641592769</v>
      </c>
      <c r="BV119" s="69">
        <f t="shared" si="46"/>
        <v>0.22223467049458537</v>
      </c>
      <c r="BW119" s="70">
        <f t="shared" si="47"/>
        <v>1</v>
      </c>
      <c r="BX119" s="68">
        <f t="shared" si="48"/>
        <v>0.94164017998493044</v>
      </c>
      <c r="BY119" s="68">
        <f t="shared" si="49"/>
        <v>0.61613351922830872</v>
      </c>
      <c r="BZ119" s="69">
        <f t="shared" si="50"/>
        <v>0.92722032004739086</v>
      </c>
      <c r="CA119" s="71">
        <f t="shared" si="51"/>
        <v>0.60423448616776676</v>
      </c>
      <c r="CB119" s="72">
        <f t="shared" si="52"/>
        <v>0.76253482404018114</v>
      </c>
      <c r="CC119" s="72">
        <f t="shared" si="53"/>
        <v>1.3692395707644609</v>
      </c>
      <c r="CD119" s="73">
        <f t="shared" si="54"/>
        <v>0.93294977427854631</v>
      </c>
    </row>
    <row r="120" spans="1:82" s="51" customFormat="1" x14ac:dyDescent="0.25">
      <c r="A120" s="50" t="s">
        <v>203</v>
      </c>
      <c r="B120" s="51" t="s">
        <v>204</v>
      </c>
      <c r="C120" s="52">
        <v>5331811</v>
      </c>
      <c r="D120" s="53">
        <v>5048000</v>
      </c>
      <c r="E120" s="53">
        <v>10379811</v>
      </c>
      <c r="F120" s="53">
        <v>6417982.5099999998</v>
      </c>
      <c r="G120" s="53">
        <v>3335016.49</v>
      </c>
      <c r="H120" s="53">
        <v>3082966.0199999996</v>
      </c>
      <c r="I120" s="54">
        <v>3961828.49</v>
      </c>
      <c r="J120" s="52">
        <v>5604694</v>
      </c>
      <c r="K120" s="53">
        <v>7200</v>
      </c>
      <c r="L120" s="53">
        <v>5611894</v>
      </c>
      <c r="M120" s="53">
        <v>2866076.6900000004</v>
      </c>
      <c r="N120" s="53">
        <v>2321122.1800000002</v>
      </c>
      <c r="O120" s="53">
        <v>544954.51</v>
      </c>
      <c r="P120" s="54">
        <v>2745817.3099999996</v>
      </c>
      <c r="Q120" s="52">
        <v>6253913</v>
      </c>
      <c r="R120" s="53">
        <v>-86292.379999999888</v>
      </c>
      <c r="S120" s="53">
        <v>6167620.6200000001</v>
      </c>
      <c r="T120" s="53">
        <v>5652084.3399999999</v>
      </c>
      <c r="U120" s="53">
        <v>4518869.99</v>
      </c>
      <c r="V120" s="53">
        <v>1133214.3499999996</v>
      </c>
      <c r="W120" s="54">
        <v>515536.28000000026</v>
      </c>
      <c r="X120" s="52">
        <v>7209047</v>
      </c>
      <c r="Y120" s="53">
        <v>46500</v>
      </c>
      <c r="Z120" s="53">
        <v>7255547</v>
      </c>
      <c r="AA120" s="53">
        <v>4128867.95</v>
      </c>
      <c r="AB120" s="53">
        <v>2311677.98</v>
      </c>
      <c r="AC120" s="53">
        <v>1817189.9700000002</v>
      </c>
      <c r="AD120" s="54">
        <v>3126679.05</v>
      </c>
      <c r="AE120" s="53">
        <v>24399465</v>
      </c>
      <c r="AF120" s="53">
        <v>5015407.62</v>
      </c>
      <c r="AG120" s="53">
        <v>29414872.620000001</v>
      </c>
      <c r="AH120" s="53">
        <v>19065011.489999998</v>
      </c>
      <c r="AI120" s="53">
        <v>12486686.640000001</v>
      </c>
      <c r="AJ120" s="53">
        <v>6578324.8499999996</v>
      </c>
      <c r="AK120" s="55">
        <v>10349861.129999999</v>
      </c>
      <c r="AM120" s="59">
        <f t="shared" si="32"/>
        <v>5.2781553677950545E-4</v>
      </c>
      <c r="AN120" s="57">
        <f t="shared" si="33"/>
        <v>5.7191290342599238E-3</v>
      </c>
      <c r="AO120" s="57">
        <f t="shared" si="34"/>
        <v>9.4496722813775273E-4</v>
      </c>
      <c r="AP120" s="57">
        <f t="shared" si="35"/>
        <v>6.245890074603115E-4</v>
      </c>
      <c r="AQ120" s="57">
        <f t="shared" si="36"/>
        <v>3.3382706373155468E-4</v>
      </c>
      <c r="AR120" s="57">
        <f t="shared" si="37"/>
        <v>1.0806917859368359E-2</v>
      </c>
      <c r="AS120" s="58">
        <f t="shared" si="38"/>
        <v>5.5896540949915609E-3</v>
      </c>
      <c r="AT120" s="59">
        <f t="shared" si="58"/>
        <v>5.5904312596300951E-4</v>
      </c>
      <c r="AU120" s="57">
        <f t="shared" si="58"/>
        <v>1.5288227367592686E-5</v>
      </c>
      <c r="AV120" s="57">
        <f t="shared" si="58"/>
        <v>5.3464617513451036E-4</v>
      </c>
      <c r="AW120" s="57">
        <f t="shared" si="58"/>
        <v>2.8708285460384296E-4</v>
      </c>
      <c r="AX120" s="57">
        <f t="shared" si="58"/>
        <v>2.3888286685820302E-4</v>
      </c>
      <c r="AY120" s="57">
        <f t="shared" si="58"/>
        <v>2.0419654124850663E-3</v>
      </c>
      <c r="AZ120" s="58">
        <f t="shared" si="57"/>
        <v>5.3523076933773544E-3</v>
      </c>
      <c r="BA120" s="59">
        <f t="shared" si="57"/>
        <v>5.9657303647844275E-4</v>
      </c>
      <c r="BB120" s="57">
        <f t="shared" si="57"/>
        <v>-1.2504519681909694E-4</v>
      </c>
      <c r="BC120" s="57">
        <f t="shared" si="57"/>
        <v>5.5200359561145785E-4</v>
      </c>
      <c r="BD120" s="57">
        <f t="shared" si="57"/>
        <v>5.2185333642607295E-4</v>
      </c>
      <c r="BE120" s="57">
        <f t="shared" si="57"/>
        <v>4.3766644546837678E-4</v>
      </c>
      <c r="BF120" s="57">
        <f t="shared" si="57"/>
        <v>2.240115240227835E-3</v>
      </c>
      <c r="BG120" s="58">
        <f t="shared" si="57"/>
        <v>1.5058215537709343E-3</v>
      </c>
      <c r="BH120" s="59">
        <f t="shared" si="57"/>
        <v>6.5380459957859632E-4</v>
      </c>
      <c r="BI120" s="57">
        <f t="shared" si="57"/>
        <v>1.7545711017870048E-4</v>
      </c>
      <c r="BJ120" s="57">
        <f t="shared" si="57"/>
        <v>6.4257716309597235E-4</v>
      </c>
      <c r="BK120" s="57">
        <f t="shared" si="57"/>
        <v>3.8704993262936977E-4</v>
      </c>
      <c r="BL120" s="57">
        <f t="shared" si="56"/>
        <v>2.2467748382866577E-4</v>
      </c>
      <c r="BM120" s="57">
        <f t="shared" si="56"/>
        <v>4.7989943713585758E-3</v>
      </c>
      <c r="BN120" s="58">
        <f t="shared" si="56"/>
        <v>5.0123821628307048E-3</v>
      </c>
      <c r="BO120" s="59">
        <f t="shared" si="39"/>
        <v>0.94677024373144514</v>
      </c>
      <c r="BP120" s="57">
        <f t="shared" si="40"/>
        <v>1.2846374842230459E-3</v>
      </c>
      <c r="BQ120" s="57">
        <f t="shared" si="41"/>
        <v>-1.3798142059219545E-2</v>
      </c>
      <c r="BR120" s="58">
        <f t="shared" si="42"/>
        <v>6.4502284421227938E-3</v>
      </c>
      <c r="BS120" s="59">
        <f t="shared" si="43"/>
        <v>0.61831400494671818</v>
      </c>
      <c r="BT120" s="57">
        <f t="shared" si="44"/>
        <v>0.51071468741212867</v>
      </c>
      <c r="BU120" s="57">
        <f t="shared" si="45"/>
        <v>0.91641245274907968</v>
      </c>
      <c r="BV120" s="58">
        <f t="shared" si="46"/>
        <v>0.56906363503675195</v>
      </c>
      <c r="BW120" s="59">
        <f t="shared" si="47"/>
        <v>0.51963626962267939</v>
      </c>
      <c r="BX120" s="57">
        <f t="shared" si="48"/>
        <v>0.8098604577116183</v>
      </c>
      <c r="BY120" s="57">
        <f t="shared" si="49"/>
        <v>0.79950505303323205</v>
      </c>
      <c r="BZ120" s="58">
        <f t="shared" si="50"/>
        <v>0.55988179035854124</v>
      </c>
      <c r="CA120" s="60">
        <f t="shared" si="51"/>
        <v>2.596216628938226</v>
      </c>
      <c r="CB120" s="61">
        <f t="shared" si="52"/>
        <v>1.1710130503583427</v>
      </c>
      <c r="CC120" s="61">
        <f t="shared" si="53"/>
        <v>2.3299868126033423</v>
      </c>
      <c r="CD120" s="62">
        <f t="shared" si="54"/>
        <v>1.7138177185114838</v>
      </c>
    </row>
    <row r="121" spans="1:82" x14ac:dyDescent="0.25">
      <c r="A121" s="1" t="s">
        <v>205</v>
      </c>
      <c r="B121" t="s">
        <v>206</v>
      </c>
      <c r="C121" s="63">
        <v>5331811</v>
      </c>
      <c r="D121" s="64">
        <v>5048000</v>
      </c>
      <c r="E121" s="64">
        <v>10379811</v>
      </c>
      <c r="F121" s="64">
        <v>6417982.5099999998</v>
      </c>
      <c r="G121" s="64">
        <v>3335016.49</v>
      </c>
      <c r="H121" s="64">
        <v>3082966.0199999996</v>
      </c>
      <c r="I121" s="65">
        <v>3961828.49</v>
      </c>
      <c r="J121" s="63">
        <v>5604694</v>
      </c>
      <c r="K121" s="64">
        <v>7200</v>
      </c>
      <c r="L121" s="64">
        <v>5611894</v>
      </c>
      <c r="M121" s="64">
        <v>2866076.6900000004</v>
      </c>
      <c r="N121" s="64">
        <v>2321122.1800000002</v>
      </c>
      <c r="O121" s="64">
        <v>544954.51</v>
      </c>
      <c r="P121" s="65">
        <v>2745817.3099999996</v>
      </c>
      <c r="Q121" s="63">
        <v>6253913</v>
      </c>
      <c r="R121" s="64">
        <v>-86292.379999999888</v>
      </c>
      <c r="S121" s="64">
        <v>6167620.6200000001</v>
      </c>
      <c r="T121" s="64">
        <v>5652084.3399999999</v>
      </c>
      <c r="U121" s="64">
        <v>4518869.99</v>
      </c>
      <c r="V121" s="64">
        <v>1133214.3499999996</v>
      </c>
      <c r="W121" s="65">
        <v>515536.28000000026</v>
      </c>
      <c r="X121" s="63">
        <v>7209047</v>
      </c>
      <c r="Y121" s="64">
        <v>46500</v>
      </c>
      <c r="Z121" s="64">
        <v>7255547</v>
      </c>
      <c r="AA121" s="64">
        <v>4128867.95</v>
      </c>
      <c r="AB121" s="64">
        <v>2311677.98</v>
      </c>
      <c r="AC121" s="64">
        <v>1817189.9700000002</v>
      </c>
      <c r="AD121" s="65">
        <v>3126679.05</v>
      </c>
      <c r="AE121" s="64">
        <v>24399465</v>
      </c>
      <c r="AF121" s="64">
        <v>5015407.62</v>
      </c>
      <c r="AG121" s="64">
        <v>29414872.620000001</v>
      </c>
      <c r="AH121" s="64">
        <v>19065011.489999998</v>
      </c>
      <c r="AI121" s="64">
        <v>12486686.640000001</v>
      </c>
      <c r="AJ121" s="64">
        <v>6578324.8499999996</v>
      </c>
      <c r="AK121" s="66">
        <v>10349861.129999999</v>
      </c>
      <c r="AM121" s="70">
        <f t="shared" si="32"/>
        <v>5.2781553677950545E-4</v>
      </c>
      <c r="AN121" s="68">
        <f t="shared" si="33"/>
        <v>5.7191290342599238E-3</v>
      </c>
      <c r="AO121" s="68">
        <f t="shared" si="34"/>
        <v>9.4496722813775273E-4</v>
      </c>
      <c r="AP121" s="68">
        <f t="shared" si="35"/>
        <v>6.245890074603115E-4</v>
      </c>
      <c r="AQ121" s="68">
        <f t="shared" si="36"/>
        <v>3.3382706373155468E-4</v>
      </c>
      <c r="AR121" s="68">
        <f t="shared" si="37"/>
        <v>1.0806917859368359E-2</v>
      </c>
      <c r="AS121" s="69">
        <f t="shared" si="38"/>
        <v>5.5896540949915609E-3</v>
      </c>
      <c r="AT121" s="70">
        <f t="shared" si="58"/>
        <v>5.5904312596300951E-4</v>
      </c>
      <c r="AU121" s="68">
        <f t="shared" si="58"/>
        <v>1.5288227367592686E-5</v>
      </c>
      <c r="AV121" s="68">
        <f t="shared" si="58"/>
        <v>5.3464617513451036E-4</v>
      </c>
      <c r="AW121" s="68">
        <f t="shared" si="58"/>
        <v>2.8708285460384296E-4</v>
      </c>
      <c r="AX121" s="68">
        <f t="shared" si="58"/>
        <v>2.3888286685820302E-4</v>
      </c>
      <c r="AY121" s="68">
        <f t="shared" si="58"/>
        <v>2.0419654124850663E-3</v>
      </c>
      <c r="AZ121" s="69">
        <f t="shared" si="57"/>
        <v>5.3523076933773544E-3</v>
      </c>
      <c r="BA121" s="70">
        <f t="shared" si="57"/>
        <v>5.9657303647844275E-4</v>
      </c>
      <c r="BB121" s="68">
        <f t="shared" si="57"/>
        <v>-1.2504519681909694E-4</v>
      </c>
      <c r="BC121" s="68">
        <f t="shared" si="57"/>
        <v>5.5200359561145785E-4</v>
      </c>
      <c r="BD121" s="68">
        <f t="shared" si="57"/>
        <v>5.2185333642607295E-4</v>
      </c>
      <c r="BE121" s="68">
        <f t="shared" si="57"/>
        <v>4.3766644546837678E-4</v>
      </c>
      <c r="BF121" s="68">
        <f t="shared" si="57"/>
        <v>2.240115240227835E-3</v>
      </c>
      <c r="BG121" s="69">
        <f t="shared" si="57"/>
        <v>1.5058215537709343E-3</v>
      </c>
      <c r="BH121" s="70">
        <f t="shared" si="57"/>
        <v>6.5380459957859632E-4</v>
      </c>
      <c r="BI121" s="68">
        <f t="shared" si="57"/>
        <v>1.7545711017870048E-4</v>
      </c>
      <c r="BJ121" s="68">
        <f t="shared" si="57"/>
        <v>6.4257716309597235E-4</v>
      </c>
      <c r="BK121" s="68">
        <f t="shared" si="57"/>
        <v>3.8704993262936977E-4</v>
      </c>
      <c r="BL121" s="68">
        <f t="shared" si="56"/>
        <v>2.2467748382866577E-4</v>
      </c>
      <c r="BM121" s="68">
        <f t="shared" si="56"/>
        <v>4.7989943713585758E-3</v>
      </c>
      <c r="BN121" s="69">
        <f t="shared" si="56"/>
        <v>5.0123821628307048E-3</v>
      </c>
      <c r="BO121" s="70">
        <f t="shared" si="39"/>
        <v>0.94677024373144514</v>
      </c>
      <c r="BP121" s="68">
        <f t="shared" si="40"/>
        <v>1.2846374842230459E-3</v>
      </c>
      <c r="BQ121" s="68">
        <f t="shared" si="41"/>
        <v>-1.3798142059219545E-2</v>
      </c>
      <c r="BR121" s="69">
        <f t="shared" si="42"/>
        <v>6.4502284421227938E-3</v>
      </c>
      <c r="BS121" s="70">
        <f t="shared" si="43"/>
        <v>0.61831400494671818</v>
      </c>
      <c r="BT121" s="68">
        <f t="shared" si="44"/>
        <v>0.51071468741212867</v>
      </c>
      <c r="BU121" s="68">
        <f t="shared" si="45"/>
        <v>0.91641245274907968</v>
      </c>
      <c r="BV121" s="69">
        <f t="shared" si="46"/>
        <v>0.56906363503675195</v>
      </c>
      <c r="BW121" s="70">
        <f t="shared" si="47"/>
        <v>0.51963626962267939</v>
      </c>
      <c r="BX121" s="68">
        <f t="shared" si="48"/>
        <v>0.8098604577116183</v>
      </c>
      <c r="BY121" s="68">
        <f t="shared" si="49"/>
        <v>0.79950505303323205</v>
      </c>
      <c r="BZ121" s="69">
        <f t="shared" si="50"/>
        <v>0.55988179035854124</v>
      </c>
      <c r="CA121" s="71">
        <f t="shared" si="51"/>
        <v>2.596216628938226</v>
      </c>
      <c r="CB121" s="72">
        <f t="shared" si="52"/>
        <v>1.1710130503583427</v>
      </c>
      <c r="CC121" s="72">
        <f t="shared" si="53"/>
        <v>2.3299868126033423</v>
      </c>
      <c r="CD121" s="73">
        <f t="shared" si="54"/>
        <v>1.7138177185114838</v>
      </c>
    </row>
    <row r="122" spans="1:82" s="51" customFormat="1" x14ac:dyDescent="0.25">
      <c r="A122" s="50" t="s">
        <v>207</v>
      </c>
      <c r="B122" s="51" t="s">
        <v>208</v>
      </c>
      <c r="C122" s="52">
        <v>22860465</v>
      </c>
      <c r="D122" s="53">
        <v>-746166</v>
      </c>
      <c r="E122" s="53">
        <v>22114299</v>
      </c>
      <c r="F122" s="53">
        <v>21618101.32</v>
      </c>
      <c r="G122" s="53">
        <v>19640947.190000001</v>
      </c>
      <c r="H122" s="53">
        <v>1977154.129999999</v>
      </c>
      <c r="I122" s="54">
        <v>496197.6799999997</v>
      </c>
      <c r="J122" s="52">
        <v>22346256</v>
      </c>
      <c r="K122" s="53">
        <v>-189237</v>
      </c>
      <c r="L122" s="53">
        <v>22157019</v>
      </c>
      <c r="M122" s="53">
        <v>20124204.800000001</v>
      </c>
      <c r="N122" s="53">
        <v>17120004.219999999</v>
      </c>
      <c r="O122" s="53">
        <v>3004200.58</v>
      </c>
      <c r="P122" s="54">
        <v>2032814.1999999993</v>
      </c>
      <c r="Q122" s="52">
        <v>23833830</v>
      </c>
      <c r="R122" s="53">
        <v>0</v>
      </c>
      <c r="S122" s="53">
        <v>23833830</v>
      </c>
      <c r="T122" s="53">
        <v>23288744.190000001</v>
      </c>
      <c r="U122" s="53">
        <v>17121402.82</v>
      </c>
      <c r="V122" s="53">
        <v>6167341.370000001</v>
      </c>
      <c r="W122" s="54">
        <v>545085.80999999866</v>
      </c>
      <c r="X122" s="52">
        <v>25189532</v>
      </c>
      <c r="Y122" s="53">
        <v>-221200</v>
      </c>
      <c r="Z122" s="53">
        <v>24968332</v>
      </c>
      <c r="AA122" s="53">
        <v>20720778.5</v>
      </c>
      <c r="AB122" s="53">
        <v>16825645.48</v>
      </c>
      <c r="AC122" s="53">
        <v>3895133.0199999996</v>
      </c>
      <c r="AD122" s="54">
        <v>4247553.5</v>
      </c>
      <c r="AE122" s="53">
        <v>94230083</v>
      </c>
      <c r="AF122" s="53">
        <v>-1156603</v>
      </c>
      <c r="AG122" s="53">
        <v>93073480</v>
      </c>
      <c r="AH122" s="53">
        <v>85751828.810000002</v>
      </c>
      <c r="AI122" s="53">
        <v>70707999.709999993</v>
      </c>
      <c r="AJ122" s="53">
        <v>15043829.1</v>
      </c>
      <c r="AK122" s="55">
        <v>7321651.1899999976</v>
      </c>
      <c r="AM122" s="59">
        <f t="shared" si="32"/>
        <v>2.2630413202951298E-3</v>
      </c>
      <c r="AN122" s="57">
        <f t="shared" si="33"/>
        <v>-8.4536839044722467E-4</v>
      </c>
      <c r="AO122" s="57">
        <f t="shared" si="34"/>
        <v>2.0132628453677507E-3</v>
      </c>
      <c r="AP122" s="57">
        <f t="shared" si="35"/>
        <v>2.1038431353773276E-3</v>
      </c>
      <c r="AQ122" s="57">
        <f t="shared" si="36"/>
        <v>1.9660111873522489E-3</v>
      </c>
      <c r="AR122" s="57">
        <f t="shared" si="37"/>
        <v>6.9306447556048319E-3</v>
      </c>
      <c r="AS122" s="58">
        <f t="shared" si="38"/>
        <v>7.0007406957117181E-4</v>
      </c>
      <c r="AT122" s="59">
        <f t="shared" si="58"/>
        <v>2.2289389586317571E-3</v>
      </c>
      <c r="AU122" s="57">
        <f t="shared" si="58"/>
        <v>-4.0181920588349123E-4</v>
      </c>
      <c r="AV122" s="57">
        <f t="shared" si="58"/>
        <v>2.1109032816251827E-3</v>
      </c>
      <c r="AW122" s="57">
        <f t="shared" si="58"/>
        <v>2.0157570035630686E-3</v>
      </c>
      <c r="AX122" s="57">
        <f t="shared" si="58"/>
        <v>1.7619389982728669E-3</v>
      </c>
      <c r="AY122" s="57">
        <f t="shared" si="58"/>
        <v>1.1256854588702413E-2</v>
      </c>
      <c r="AZ122" s="58">
        <f t="shared" si="57"/>
        <v>3.9624803304436629E-3</v>
      </c>
      <c r="BA122" s="59">
        <f t="shared" si="57"/>
        <v>2.2735558256104624E-3</v>
      </c>
      <c r="BB122" s="57">
        <f t="shared" si="57"/>
        <v>0</v>
      </c>
      <c r="BC122" s="57">
        <f t="shared" si="57"/>
        <v>2.13313377520815E-3</v>
      </c>
      <c r="BD122" s="57">
        <f t="shared" si="57"/>
        <v>2.1502348736580994E-3</v>
      </c>
      <c r="BE122" s="57">
        <f t="shared" si="57"/>
        <v>1.6582604788905736E-3</v>
      </c>
      <c r="BF122" s="57">
        <f t="shared" si="57"/>
        <v>1.2191475862112602E-2</v>
      </c>
      <c r="BG122" s="58">
        <f t="shared" si="57"/>
        <v>1.5921322963976189E-3</v>
      </c>
      <c r="BH122" s="59">
        <f t="shared" si="57"/>
        <v>2.2844950078467013E-3</v>
      </c>
      <c r="BI122" s="57">
        <f t="shared" si="57"/>
        <v>-8.3464758648448488E-4</v>
      </c>
      <c r="BJ122" s="57">
        <f t="shared" si="57"/>
        <v>2.2112846824365391E-3</v>
      </c>
      <c r="BK122" s="57">
        <f t="shared" si="57"/>
        <v>1.9424152139457726E-3</v>
      </c>
      <c r="BL122" s="57">
        <f t="shared" si="56"/>
        <v>1.6353245231152669E-3</v>
      </c>
      <c r="BM122" s="57">
        <f t="shared" si="56"/>
        <v>1.0286608305829977E-2</v>
      </c>
      <c r="BN122" s="58">
        <f t="shared" si="56"/>
        <v>6.8092570611202096E-3</v>
      </c>
      <c r="BO122" s="59">
        <f t="shared" si="39"/>
        <v>-3.2640018477314438E-2</v>
      </c>
      <c r="BP122" s="57">
        <f t="shared" si="40"/>
        <v>-8.4683984646018555E-3</v>
      </c>
      <c r="BQ122" s="57">
        <f t="shared" si="41"/>
        <v>0</v>
      </c>
      <c r="BR122" s="58">
        <f t="shared" si="42"/>
        <v>-8.7814255540753991E-3</v>
      </c>
      <c r="BS122" s="59">
        <f t="shared" si="43"/>
        <v>0.97756213389355007</v>
      </c>
      <c r="BT122" s="57">
        <f t="shared" si="44"/>
        <v>0.90825416541819104</v>
      </c>
      <c r="BU122" s="57">
        <f t="shared" si="45"/>
        <v>0.97712974331024438</v>
      </c>
      <c r="BV122" s="58">
        <f t="shared" si="46"/>
        <v>0.82988236859394537</v>
      </c>
      <c r="BW122" s="59">
        <f t="shared" si="47"/>
        <v>0.90854173080543232</v>
      </c>
      <c r="BX122" s="57">
        <f t="shared" si="48"/>
        <v>0.85071705392304486</v>
      </c>
      <c r="BY122" s="57">
        <f t="shared" si="49"/>
        <v>0.73517930723597336</v>
      </c>
      <c r="BZ122" s="58">
        <f t="shared" si="50"/>
        <v>0.81201801756628011</v>
      </c>
      <c r="CA122" s="60">
        <f t="shared" si="51"/>
        <v>8.7450026617563061</v>
      </c>
      <c r="CB122" s="61">
        <f t="shared" si="52"/>
        <v>8.2222874674313058</v>
      </c>
      <c r="CC122" s="61">
        <f t="shared" si="53"/>
        <v>9.6004347388759435</v>
      </c>
      <c r="CD122" s="62">
        <f t="shared" si="54"/>
        <v>8.6008169223846949</v>
      </c>
    </row>
    <row r="123" spans="1:82" x14ac:dyDescent="0.25">
      <c r="A123" s="1" t="s">
        <v>209</v>
      </c>
      <c r="B123" t="s">
        <v>210</v>
      </c>
      <c r="C123" s="63">
        <v>22860465</v>
      </c>
      <c r="D123" s="64">
        <v>-746166</v>
      </c>
      <c r="E123" s="64">
        <v>22114299</v>
      </c>
      <c r="F123" s="64">
        <v>21618101.32</v>
      </c>
      <c r="G123" s="64">
        <v>19640947.190000001</v>
      </c>
      <c r="H123" s="64">
        <v>1977154.129999999</v>
      </c>
      <c r="I123" s="65">
        <v>496197.6799999997</v>
      </c>
      <c r="J123" s="63">
        <v>22346256</v>
      </c>
      <c r="K123" s="64">
        <v>-189237</v>
      </c>
      <c r="L123" s="64">
        <v>22157019</v>
      </c>
      <c r="M123" s="64">
        <v>20124204.800000001</v>
      </c>
      <c r="N123" s="64">
        <v>17120004.219999999</v>
      </c>
      <c r="O123" s="64">
        <v>3004200.58</v>
      </c>
      <c r="P123" s="65">
        <v>2032814.1999999993</v>
      </c>
      <c r="Q123" s="63">
        <v>23833830</v>
      </c>
      <c r="R123" s="64">
        <v>0</v>
      </c>
      <c r="S123" s="64">
        <v>23833830</v>
      </c>
      <c r="T123" s="64">
        <v>23288744.190000001</v>
      </c>
      <c r="U123" s="64">
        <v>17121402.82</v>
      </c>
      <c r="V123" s="64">
        <v>6167341.370000001</v>
      </c>
      <c r="W123" s="65">
        <v>545085.80999999866</v>
      </c>
      <c r="X123" s="63">
        <v>25189532</v>
      </c>
      <c r="Y123" s="64">
        <v>-221200</v>
      </c>
      <c r="Z123" s="64">
        <v>24968332</v>
      </c>
      <c r="AA123" s="64">
        <v>20720778.5</v>
      </c>
      <c r="AB123" s="64">
        <v>16825645.48</v>
      </c>
      <c r="AC123" s="64">
        <v>3895133.0199999996</v>
      </c>
      <c r="AD123" s="65">
        <v>4247553.5</v>
      </c>
      <c r="AE123" s="64">
        <v>94230083</v>
      </c>
      <c r="AF123" s="64">
        <v>-1156603</v>
      </c>
      <c r="AG123" s="64">
        <v>93073480</v>
      </c>
      <c r="AH123" s="64">
        <v>85751828.810000002</v>
      </c>
      <c r="AI123" s="64">
        <v>70707999.709999993</v>
      </c>
      <c r="AJ123" s="64">
        <v>15043829.1</v>
      </c>
      <c r="AK123" s="66">
        <v>7321651.1899999976</v>
      </c>
      <c r="AM123" s="70">
        <f t="shared" si="32"/>
        <v>2.2630413202951298E-3</v>
      </c>
      <c r="AN123" s="68">
        <f t="shared" si="33"/>
        <v>-8.4536839044722467E-4</v>
      </c>
      <c r="AO123" s="68">
        <f t="shared" si="34"/>
        <v>2.0132628453677507E-3</v>
      </c>
      <c r="AP123" s="68">
        <f t="shared" si="35"/>
        <v>2.1038431353773276E-3</v>
      </c>
      <c r="AQ123" s="68">
        <f t="shared" si="36"/>
        <v>1.9660111873522489E-3</v>
      </c>
      <c r="AR123" s="68">
        <f t="shared" si="37"/>
        <v>6.9306447556048319E-3</v>
      </c>
      <c r="AS123" s="69">
        <f t="shared" si="38"/>
        <v>7.0007406957117181E-4</v>
      </c>
      <c r="AT123" s="70">
        <f t="shared" si="58"/>
        <v>2.2289389586317571E-3</v>
      </c>
      <c r="AU123" s="68">
        <f t="shared" si="58"/>
        <v>-4.0181920588349123E-4</v>
      </c>
      <c r="AV123" s="68">
        <f t="shared" si="58"/>
        <v>2.1109032816251827E-3</v>
      </c>
      <c r="AW123" s="68">
        <f t="shared" si="58"/>
        <v>2.0157570035630686E-3</v>
      </c>
      <c r="AX123" s="68">
        <f t="shared" si="58"/>
        <v>1.7619389982728669E-3</v>
      </c>
      <c r="AY123" s="68">
        <f t="shared" si="58"/>
        <v>1.1256854588702413E-2</v>
      </c>
      <c r="AZ123" s="69">
        <f t="shared" si="57"/>
        <v>3.9624803304436629E-3</v>
      </c>
      <c r="BA123" s="70">
        <f t="shared" si="57"/>
        <v>2.2735558256104624E-3</v>
      </c>
      <c r="BB123" s="68">
        <f t="shared" si="57"/>
        <v>0</v>
      </c>
      <c r="BC123" s="68">
        <f t="shared" si="57"/>
        <v>2.13313377520815E-3</v>
      </c>
      <c r="BD123" s="68">
        <f t="shared" si="57"/>
        <v>2.1502348736580994E-3</v>
      </c>
      <c r="BE123" s="68">
        <f t="shared" si="57"/>
        <v>1.6582604788905736E-3</v>
      </c>
      <c r="BF123" s="68">
        <f t="shared" si="57"/>
        <v>1.2191475862112602E-2</v>
      </c>
      <c r="BG123" s="69">
        <f t="shared" si="57"/>
        <v>1.5921322963976189E-3</v>
      </c>
      <c r="BH123" s="70">
        <f t="shared" si="57"/>
        <v>2.2844950078467013E-3</v>
      </c>
      <c r="BI123" s="68">
        <f t="shared" si="57"/>
        <v>-8.3464758648448488E-4</v>
      </c>
      <c r="BJ123" s="68">
        <f t="shared" si="57"/>
        <v>2.2112846824365391E-3</v>
      </c>
      <c r="BK123" s="68">
        <f t="shared" si="57"/>
        <v>1.9424152139457726E-3</v>
      </c>
      <c r="BL123" s="68">
        <f t="shared" si="56"/>
        <v>1.6353245231152669E-3</v>
      </c>
      <c r="BM123" s="68">
        <f t="shared" si="56"/>
        <v>1.0286608305829977E-2</v>
      </c>
      <c r="BN123" s="69">
        <f t="shared" si="56"/>
        <v>6.8092570611202096E-3</v>
      </c>
      <c r="BO123" s="70">
        <f t="shared" si="39"/>
        <v>-3.2640018477314438E-2</v>
      </c>
      <c r="BP123" s="68">
        <f t="shared" si="40"/>
        <v>-8.4683984646018555E-3</v>
      </c>
      <c r="BQ123" s="68">
        <f t="shared" si="41"/>
        <v>0</v>
      </c>
      <c r="BR123" s="69">
        <f t="shared" si="42"/>
        <v>-8.7814255540753991E-3</v>
      </c>
      <c r="BS123" s="70">
        <f t="shared" si="43"/>
        <v>0.97756213389355007</v>
      </c>
      <c r="BT123" s="68">
        <f t="shared" si="44"/>
        <v>0.90825416541819104</v>
      </c>
      <c r="BU123" s="68">
        <f t="shared" si="45"/>
        <v>0.97712974331024438</v>
      </c>
      <c r="BV123" s="69">
        <f t="shared" si="46"/>
        <v>0.82988236859394537</v>
      </c>
      <c r="BW123" s="70">
        <f t="shared" si="47"/>
        <v>0.90854173080543232</v>
      </c>
      <c r="BX123" s="68">
        <f t="shared" si="48"/>
        <v>0.85071705392304486</v>
      </c>
      <c r="BY123" s="68">
        <f t="shared" si="49"/>
        <v>0.73517930723597336</v>
      </c>
      <c r="BZ123" s="69">
        <f t="shared" si="50"/>
        <v>0.81201801756628011</v>
      </c>
      <c r="CA123" s="71">
        <f t="shared" si="51"/>
        <v>8.7450026617563061</v>
      </c>
      <c r="CB123" s="72">
        <f t="shared" si="52"/>
        <v>8.2222874674313058</v>
      </c>
      <c r="CC123" s="72">
        <f t="shared" si="53"/>
        <v>9.6004347388759435</v>
      </c>
      <c r="CD123" s="73">
        <f t="shared" si="54"/>
        <v>8.6008169223846949</v>
      </c>
    </row>
    <row r="124" spans="1:82" s="38" customFormat="1" x14ac:dyDescent="0.25">
      <c r="A124" s="37">
        <v>45</v>
      </c>
      <c r="B124" s="38" t="s">
        <v>211</v>
      </c>
      <c r="C124" s="39">
        <v>393751685.75999999</v>
      </c>
      <c r="D124" s="40">
        <v>48303149.250000015</v>
      </c>
      <c r="E124" s="40">
        <v>442054835.01000005</v>
      </c>
      <c r="F124" s="40">
        <v>409316548.67999995</v>
      </c>
      <c r="G124" s="40">
        <v>380665122.46999997</v>
      </c>
      <c r="H124" s="40">
        <v>28651426.210000016</v>
      </c>
      <c r="I124" s="41">
        <v>32738286.330000006</v>
      </c>
      <c r="J124" s="39">
        <v>404727270</v>
      </c>
      <c r="K124" s="40">
        <v>7593810.2500000028</v>
      </c>
      <c r="L124" s="40">
        <v>412321080.25000006</v>
      </c>
      <c r="M124" s="40">
        <v>357372077.43000001</v>
      </c>
      <c r="N124" s="40">
        <v>352960092.72999996</v>
      </c>
      <c r="O124" s="40">
        <v>4411984.700000003</v>
      </c>
      <c r="P124" s="41">
        <v>54949002.82</v>
      </c>
      <c r="Q124" s="39">
        <v>408034719</v>
      </c>
      <c r="R124" s="40">
        <v>20660259.089999996</v>
      </c>
      <c r="S124" s="40">
        <v>428694978.09000003</v>
      </c>
      <c r="T124" s="40">
        <v>395390664.23999995</v>
      </c>
      <c r="U124" s="40">
        <v>377332489.02000004</v>
      </c>
      <c r="V124" s="40">
        <v>18058175.220000003</v>
      </c>
      <c r="W124" s="41">
        <v>33304313.850000001</v>
      </c>
      <c r="X124" s="39">
        <v>394036316</v>
      </c>
      <c r="Y124" s="40">
        <v>504490.35000000382</v>
      </c>
      <c r="Z124" s="40">
        <v>394540806.35000002</v>
      </c>
      <c r="AA124" s="40">
        <v>343395217.83999997</v>
      </c>
      <c r="AB124" s="40">
        <v>324177832.70999998</v>
      </c>
      <c r="AC124" s="40">
        <v>19217385.129999977</v>
      </c>
      <c r="AD124" s="41">
        <v>51145588.510000005</v>
      </c>
      <c r="AE124" s="40">
        <v>1600549990.76</v>
      </c>
      <c r="AF124" s="40">
        <v>77061708.940000013</v>
      </c>
      <c r="AG124" s="40">
        <v>1677611699.7</v>
      </c>
      <c r="AH124" s="40">
        <v>1505474508.1899998</v>
      </c>
      <c r="AI124" s="40">
        <v>1435135536.9299998</v>
      </c>
      <c r="AJ124" s="40">
        <v>70338971.25999999</v>
      </c>
      <c r="AK124" s="42">
        <v>172137191.51000002</v>
      </c>
      <c r="AM124" s="46">
        <f t="shared" si="32"/>
        <v>3.8978924304940578E-2</v>
      </c>
      <c r="AN124" s="44">
        <f t="shared" si="33"/>
        <v>5.4725028391811717E-2</v>
      </c>
      <c r="AO124" s="44">
        <f t="shared" si="34"/>
        <v>4.0244213707194804E-2</v>
      </c>
      <c r="AP124" s="44">
        <f t="shared" si="35"/>
        <v>3.9834109313757145E-2</v>
      </c>
      <c r="AQ124" s="44">
        <f t="shared" si="36"/>
        <v>3.8103655703115503E-2</v>
      </c>
      <c r="AR124" s="44">
        <f t="shared" si="37"/>
        <v>0.10043367575138694</v>
      </c>
      <c r="AS124" s="45">
        <f t="shared" si="38"/>
        <v>4.6189706775391172E-2</v>
      </c>
      <c r="AT124" s="46">
        <f t="shared" si="58"/>
        <v>4.0369732617565733E-2</v>
      </c>
      <c r="AU124" s="44">
        <f t="shared" si="58"/>
        <v>1.6124430234493874E-2</v>
      </c>
      <c r="AV124" s="44">
        <f t="shared" si="58"/>
        <v>3.9281905268166516E-2</v>
      </c>
      <c r="AW124" s="44">
        <f t="shared" si="58"/>
        <v>3.5796458797587159E-2</v>
      </c>
      <c r="AX124" s="44">
        <f t="shared" si="58"/>
        <v>3.6325584049125566E-2</v>
      </c>
      <c r="AY124" s="44">
        <f t="shared" si="58"/>
        <v>1.653187558318089E-2</v>
      </c>
      <c r="AZ124" s="45">
        <f t="shared" si="57"/>
        <v>0.10710981006121635</v>
      </c>
      <c r="BA124" s="46">
        <f t="shared" si="57"/>
        <v>3.8923232750832662E-2</v>
      </c>
      <c r="BB124" s="44">
        <f t="shared" si="57"/>
        <v>2.993852022904675E-2</v>
      </c>
      <c r="BC124" s="44">
        <f t="shared" si="57"/>
        <v>3.8368308283892975E-2</v>
      </c>
      <c r="BD124" s="44">
        <f t="shared" si="57"/>
        <v>3.6506167444303413E-2</v>
      </c>
      <c r="BE124" s="44">
        <f t="shared" si="57"/>
        <v>3.6545811141851132E-2</v>
      </c>
      <c r="BF124" s="44">
        <f t="shared" si="57"/>
        <v>3.5697036064736259E-2</v>
      </c>
      <c r="BG124" s="45">
        <f t="shared" si="57"/>
        <v>9.7278029838912247E-2</v>
      </c>
      <c r="BH124" s="46">
        <f t="shared" si="57"/>
        <v>3.5736034985179764E-2</v>
      </c>
      <c r="BI124" s="44">
        <f t="shared" si="57"/>
        <v>1.9035789015922975E-3</v>
      </c>
      <c r="BJ124" s="44">
        <f t="shared" si="57"/>
        <v>3.4941943325565994E-2</v>
      </c>
      <c r="BK124" s="44">
        <f t="shared" si="57"/>
        <v>3.2190687021177257E-2</v>
      </c>
      <c r="BL124" s="44">
        <f t="shared" si="56"/>
        <v>3.1507614986371474E-2</v>
      </c>
      <c r="BM124" s="44">
        <f t="shared" si="56"/>
        <v>5.0750953171450681E-2</v>
      </c>
      <c r="BN124" s="45">
        <f t="shared" si="56"/>
        <v>8.1991541650238475E-2</v>
      </c>
      <c r="BO124" s="46">
        <f t="shared" si="39"/>
        <v>0.12267413955769528</v>
      </c>
      <c r="BP124" s="44">
        <f t="shared" si="40"/>
        <v>1.8762783763001695E-2</v>
      </c>
      <c r="BQ124" s="44">
        <f t="shared" si="41"/>
        <v>5.0633581232091177E-2</v>
      </c>
      <c r="BR124" s="45">
        <f t="shared" si="42"/>
        <v>1.2803143505178945E-3</v>
      </c>
      <c r="BS124" s="46">
        <f t="shared" si="43"/>
        <v>0.92594066677438447</v>
      </c>
      <c r="BT124" s="44">
        <f t="shared" si="44"/>
        <v>0.86673249209891678</v>
      </c>
      <c r="BU124" s="44">
        <f t="shared" si="45"/>
        <v>0.922312330323104</v>
      </c>
      <c r="BV124" s="45">
        <f t="shared" si="46"/>
        <v>0.87036679682600837</v>
      </c>
      <c r="BW124" s="46">
        <f t="shared" si="47"/>
        <v>0.93000178882970252</v>
      </c>
      <c r="BX124" s="44">
        <f t="shared" si="48"/>
        <v>0.98765436647505223</v>
      </c>
      <c r="BY124" s="44">
        <f t="shared" si="49"/>
        <v>0.95432827111709773</v>
      </c>
      <c r="BZ124" s="45">
        <f t="shared" si="50"/>
        <v>0.94403712069469159</v>
      </c>
      <c r="CA124" s="47">
        <f t="shared" si="51"/>
        <v>165.57764508189956</v>
      </c>
      <c r="CB124" s="48">
        <f t="shared" si="52"/>
        <v>146.01401559293308</v>
      </c>
      <c r="CC124" s="48">
        <f t="shared" si="53"/>
        <v>162.99385821013345</v>
      </c>
      <c r="CD124" s="49">
        <f t="shared" si="54"/>
        <v>142.53708665744631</v>
      </c>
    </row>
    <row r="125" spans="1:82" s="51" customFormat="1" x14ac:dyDescent="0.25">
      <c r="A125" s="50" t="s">
        <v>212</v>
      </c>
      <c r="B125" s="51" t="s">
        <v>213</v>
      </c>
      <c r="C125" s="52">
        <v>87841086.299999997</v>
      </c>
      <c r="D125" s="53">
        <v>-1029023.6499999911</v>
      </c>
      <c r="E125" s="53">
        <v>86812062.650000006</v>
      </c>
      <c r="F125" s="53">
        <v>85446400.260000005</v>
      </c>
      <c r="G125" s="53">
        <v>84995544.359999999</v>
      </c>
      <c r="H125" s="53">
        <v>450855.90000000596</v>
      </c>
      <c r="I125" s="54">
        <v>1365662.3900000006</v>
      </c>
      <c r="J125" s="52">
        <v>90627348</v>
      </c>
      <c r="K125" s="53">
        <v>-5393049.0400000028</v>
      </c>
      <c r="L125" s="53">
        <v>85234298.959999993</v>
      </c>
      <c r="M125" s="53">
        <v>83197415</v>
      </c>
      <c r="N125" s="53">
        <v>83030734.739999995</v>
      </c>
      <c r="O125" s="53">
        <v>166680.25999999885</v>
      </c>
      <c r="P125" s="54">
        <v>2036883.9599999951</v>
      </c>
      <c r="Q125" s="52">
        <v>84082785</v>
      </c>
      <c r="R125" s="53">
        <v>-755368.29000000656</v>
      </c>
      <c r="S125" s="53">
        <v>83327416.709999993</v>
      </c>
      <c r="T125" s="53">
        <v>81703858.319999993</v>
      </c>
      <c r="U125" s="53">
        <v>80855348.340000004</v>
      </c>
      <c r="V125" s="53">
        <v>848509.97999998927</v>
      </c>
      <c r="W125" s="54">
        <v>1623558.3900000006</v>
      </c>
      <c r="X125" s="52">
        <v>85807060</v>
      </c>
      <c r="Y125" s="53">
        <v>-164284.6099999994</v>
      </c>
      <c r="Z125" s="53">
        <v>85642775.390000001</v>
      </c>
      <c r="AA125" s="53">
        <v>82354100.640000001</v>
      </c>
      <c r="AB125" s="53">
        <v>81721330.760000005</v>
      </c>
      <c r="AC125" s="53">
        <v>632769.87999999523</v>
      </c>
      <c r="AD125" s="54">
        <v>3288674.75</v>
      </c>
      <c r="AE125" s="53">
        <v>348358279.30000001</v>
      </c>
      <c r="AF125" s="53">
        <v>-7341725.5899999999</v>
      </c>
      <c r="AG125" s="53">
        <v>341016553.70999998</v>
      </c>
      <c r="AH125" s="53">
        <v>332701774.21999997</v>
      </c>
      <c r="AI125" s="53">
        <v>330602958.19999999</v>
      </c>
      <c r="AJ125" s="53">
        <v>2098816.0199999893</v>
      </c>
      <c r="AK125" s="55">
        <v>8314779.4899999965</v>
      </c>
      <c r="AM125" s="59">
        <f t="shared" si="32"/>
        <v>8.6957114790320502E-3</v>
      </c>
      <c r="AN125" s="57">
        <f t="shared" si="33"/>
        <v>-1.1658318212470426E-3</v>
      </c>
      <c r="AO125" s="57">
        <f t="shared" si="34"/>
        <v>7.9032801475182393E-3</v>
      </c>
      <c r="AP125" s="57">
        <f t="shared" si="35"/>
        <v>8.3155231797990524E-3</v>
      </c>
      <c r="AQ125" s="57">
        <f t="shared" si="36"/>
        <v>8.5078478889212029E-3</v>
      </c>
      <c r="AR125" s="57">
        <f t="shared" si="37"/>
        <v>1.5804140058967176E-3</v>
      </c>
      <c r="AS125" s="58">
        <f t="shared" si="38"/>
        <v>1.9267821385774994E-3</v>
      </c>
      <c r="AT125" s="59">
        <f t="shared" si="58"/>
        <v>9.0396720897978552E-3</v>
      </c>
      <c r="AU125" s="57">
        <f t="shared" si="58"/>
        <v>-1.1451411101124654E-2</v>
      </c>
      <c r="AV125" s="57">
        <f t="shared" si="58"/>
        <v>8.1202873627398125E-3</v>
      </c>
      <c r="AW125" s="57">
        <f t="shared" si="58"/>
        <v>8.3335353436968154E-3</v>
      </c>
      <c r="AX125" s="57">
        <f t="shared" si="58"/>
        <v>8.5452718184934971E-3</v>
      </c>
      <c r="AY125" s="57">
        <f t="shared" si="58"/>
        <v>6.2455731555284436E-4</v>
      </c>
      <c r="AZ125" s="58">
        <f t="shared" si="57"/>
        <v>3.9704133446609047E-3</v>
      </c>
      <c r="BA125" s="59">
        <f t="shared" si="57"/>
        <v>8.020821901905905E-3</v>
      </c>
      <c r="BB125" s="57">
        <f t="shared" si="57"/>
        <v>-1.0945946385295623E-3</v>
      </c>
      <c r="BC125" s="57">
        <f t="shared" si="57"/>
        <v>7.4578247384052406E-3</v>
      </c>
      <c r="BD125" s="57">
        <f t="shared" si="57"/>
        <v>7.543665044314459E-3</v>
      </c>
      <c r="BE125" s="57">
        <f t="shared" si="57"/>
        <v>7.8310889632554389E-3</v>
      </c>
      <c r="BF125" s="57">
        <f t="shared" si="57"/>
        <v>1.6773173916156217E-3</v>
      </c>
      <c r="BG125" s="58">
        <f t="shared" si="57"/>
        <v>4.7422253531170227E-3</v>
      </c>
      <c r="BH125" s="59">
        <f t="shared" si="57"/>
        <v>7.7820342278690354E-3</v>
      </c>
      <c r="BI125" s="57">
        <f t="shared" si="57"/>
        <v>-6.1989038532117709E-4</v>
      </c>
      <c r="BJ125" s="57">
        <f t="shared" si="57"/>
        <v>7.5848301512996541E-3</v>
      </c>
      <c r="BK125" s="57">
        <f t="shared" si="57"/>
        <v>7.7200698812526416E-3</v>
      </c>
      <c r="BL125" s="57">
        <f t="shared" si="57"/>
        <v>7.9426906035965049E-3</v>
      </c>
      <c r="BM125" s="57">
        <f t="shared" si="57"/>
        <v>1.6710740993607939E-3</v>
      </c>
      <c r="BN125" s="58">
        <f t="shared" si="57"/>
        <v>5.2720776237816054E-3</v>
      </c>
      <c r="BO125" s="59">
        <f t="shared" si="39"/>
        <v>-1.1714605241624739E-2</v>
      </c>
      <c r="BP125" s="57">
        <f t="shared" si="40"/>
        <v>-5.9507964858466371E-2</v>
      </c>
      <c r="BQ125" s="57">
        <f t="shared" si="41"/>
        <v>-8.983625958631206E-3</v>
      </c>
      <c r="BR125" s="58">
        <f t="shared" si="42"/>
        <v>-1.9145815041326367E-3</v>
      </c>
      <c r="BS125" s="59">
        <f t="shared" si="43"/>
        <v>0.98426874850899537</v>
      </c>
      <c r="BT125" s="57">
        <f t="shared" si="44"/>
        <v>0.97610253167030925</v>
      </c>
      <c r="BU125" s="57">
        <f t="shared" si="45"/>
        <v>0.98051591596016485</v>
      </c>
      <c r="BV125" s="58">
        <f t="shared" si="46"/>
        <v>0.96160009136761349</v>
      </c>
      <c r="BW125" s="59">
        <f t="shared" si="47"/>
        <v>0.99472352376895778</v>
      </c>
      <c r="BX125" s="57">
        <f t="shared" si="48"/>
        <v>0.99799656924436886</v>
      </c>
      <c r="BY125" s="57">
        <f t="shared" si="49"/>
        <v>0.9896148113755322</v>
      </c>
      <c r="BZ125" s="58">
        <f t="shared" si="50"/>
        <v>0.99231647392075761</v>
      </c>
      <c r="CA125" s="60">
        <f t="shared" si="51"/>
        <v>34.564968803245243</v>
      </c>
      <c r="CB125" s="61">
        <f t="shared" si="52"/>
        <v>33.992551232492985</v>
      </c>
      <c r="CC125" s="61">
        <f t="shared" si="53"/>
        <v>33.681187500541057</v>
      </c>
      <c r="CD125" s="62">
        <f t="shared" si="54"/>
        <v>34.183683900307329</v>
      </c>
    </row>
    <row r="126" spans="1:82" x14ac:dyDescent="0.25">
      <c r="A126" s="1" t="s">
        <v>214</v>
      </c>
      <c r="B126" t="s">
        <v>215</v>
      </c>
      <c r="C126" s="63">
        <v>87841086.299999997</v>
      </c>
      <c r="D126" s="64">
        <v>-1029023.6499999911</v>
      </c>
      <c r="E126" s="64">
        <v>86812062.650000006</v>
      </c>
      <c r="F126" s="64">
        <v>85446400.260000005</v>
      </c>
      <c r="G126" s="64">
        <v>84995544.359999999</v>
      </c>
      <c r="H126" s="64">
        <v>450855.90000000596</v>
      </c>
      <c r="I126" s="65">
        <v>1365662.3900000006</v>
      </c>
      <c r="J126" s="63">
        <v>90627348</v>
      </c>
      <c r="K126" s="64">
        <v>-5393049.0400000028</v>
      </c>
      <c r="L126" s="64">
        <v>85234298.959999993</v>
      </c>
      <c r="M126" s="64">
        <v>83197415</v>
      </c>
      <c r="N126" s="64">
        <v>83030734.739999995</v>
      </c>
      <c r="O126" s="64">
        <v>166680.25999999885</v>
      </c>
      <c r="P126" s="65">
        <v>2036883.9599999951</v>
      </c>
      <c r="Q126" s="63">
        <v>84082785</v>
      </c>
      <c r="R126" s="64">
        <v>-755368.29000000656</v>
      </c>
      <c r="S126" s="64">
        <v>83327416.709999993</v>
      </c>
      <c r="T126" s="64">
        <v>81703858.319999993</v>
      </c>
      <c r="U126" s="64">
        <v>80855348.340000004</v>
      </c>
      <c r="V126" s="64">
        <v>848509.97999998927</v>
      </c>
      <c r="W126" s="65">
        <v>1623558.3900000006</v>
      </c>
      <c r="X126" s="63">
        <v>85807060</v>
      </c>
      <c r="Y126" s="64">
        <v>-164284.6099999994</v>
      </c>
      <c r="Z126" s="64">
        <v>85642775.390000001</v>
      </c>
      <c r="AA126" s="64">
        <v>82354100.640000001</v>
      </c>
      <c r="AB126" s="64">
        <v>81721330.760000005</v>
      </c>
      <c r="AC126" s="64">
        <v>632769.87999999523</v>
      </c>
      <c r="AD126" s="65">
        <v>3288674.75</v>
      </c>
      <c r="AE126" s="64">
        <v>348358279.30000001</v>
      </c>
      <c r="AF126" s="64">
        <v>-7341725.5899999999</v>
      </c>
      <c r="AG126" s="64">
        <v>341016553.70999998</v>
      </c>
      <c r="AH126" s="64">
        <v>332701774.21999997</v>
      </c>
      <c r="AI126" s="64">
        <v>330602958.19999999</v>
      </c>
      <c r="AJ126" s="64">
        <v>2098816.0199999893</v>
      </c>
      <c r="AK126" s="66">
        <v>8314779.4899999965</v>
      </c>
      <c r="AM126" s="70">
        <f t="shared" si="32"/>
        <v>8.6957114790320502E-3</v>
      </c>
      <c r="AN126" s="68">
        <f t="shared" si="33"/>
        <v>-1.1658318212470426E-3</v>
      </c>
      <c r="AO126" s="68">
        <f t="shared" si="34"/>
        <v>7.9032801475182393E-3</v>
      </c>
      <c r="AP126" s="68">
        <f t="shared" si="35"/>
        <v>8.3155231797990524E-3</v>
      </c>
      <c r="AQ126" s="68">
        <f t="shared" si="36"/>
        <v>8.5078478889212029E-3</v>
      </c>
      <c r="AR126" s="68">
        <f t="shared" si="37"/>
        <v>1.5804140058967176E-3</v>
      </c>
      <c r="AS126" s="69">
        <f t="shared" si="38"/>
        <v>1.9267821385774994E-3</v>
      </c>
      <c r="AT126" s="70">
        <f t="shared" si="58"/>
        <v>9.0396720897978552E-3</v>
      </c>
      <c r="AU126" s="68">
        <f t="shared" si="58"/>
        <v>-1.1451411101124654E-2</v>
      </c>
      <c r="AV126" s="68">
        <f t="shared" si="58"/>
        <v>8.1202873627398125E-3</v>
      </c>
      <c r="AW126" s="68">
        <f t="shared" si="58"/>
        <v>8.3335353436968154E-3</v>
      </c>
      <c r="AX126" s="68">
        <f t="shared" si="58"/>
        <v>8.5452718184934971E-3</v>
      </c>
      <c r="AY126" s="68">
        <f t="shared" si="58"/>
        <v>6.2455731555284436E-4</v>
      </c>
      <c r="AZ126" s="69">
        <f t="shared" si="57"/>
        <v>3.9704133446609047E-3</v>
      </c>
      <c r="BA126" s="70">
        <f t="shared" si="57"/>
        <v>8.020821901905905E-3</v>
      </c>
      <c r="BB126" s="68">
        <f t="shared" si="57"/>
        <v>-1.0945946385295623E-3</v>
      </c>
      <c r="BC126" s="68">
        <f t="shared" si="57"/>
        <v>7.4578247384052406E-3</v>
      </c>
      <c r="BD126" s="68">
        <f t="shared" si="57"/>
        <v>7.543665044314459E-3</v>
      </c>
      <c r="BE126" s="68">
        <f t="shared" si="57"/>
        <v>7.8310889632554389E-3</v>
      </c>
      <c r="BF126" s="68">
        <f t="shared" si="57"/>
        <v>1.6773173916156217E-3</v>
      </c>
      <c r="BG126" s="69">
        <f t="shared" si="57"/>
        <v>4.7422253531170227E-3</v>
      </c>
      <c r="BH126" s="70">
        <f t="shared" si="57"/>
        <v>7.7820342278690354E-3</v>
      </c>
      <c r="BI126" s="68">
        <f t="shared" si="57"/>
        <v>-6.1989038532117709E-4</v>
      </c>
      <c r="BJ126" s="68">
        <f t="shared" si="57"/>
        <v>7.5848301512996541E-3</v>
      </c>
      <c r="BK126" s="68">
        <f t="shared" si="57"/>
        <v>7.7200698812526416E-3</v>
      </c>
      <c r="BL126" s="68">
        <f t="shared" si="57"/>
        <v>7.9426906035965049E-3</v>
      </c>
      <c r="BM126" s="68">
        <f t="shared" si="57"/>
        <v>1.6710740993607939E-3</v>
      </c>
      <c r="BN126" s="69">
        <f t="shared" si="57"/>
        <v>5.2720776237816054E-3</v>
      </c>
      <c r="BO126" s="70">
        <f t="shared" si="39"/>
        <v>-1.1714605241624739E-2</v>
      </c>
      <c r="BP126" s="68">
        <f t="shared" si="40"/>
        <v>-5.9507964858466371E-2</v>
      </c>
      <c r="BQ126" s="68">
        <f t="shared" si="41"/>
        <v>-8.983625958631206E-3</v>
      </c>
      <c r="BR126" s="69">
        <f t="shared" si="42"/>
        <v>-1.9145815041326367E-3</v>
      </c>
      <c r="BS126" s="70">
        <f t="shared" si="43"/>
        <v>0.98426874850899537</v>
      </c>
      <c r="BT126" s="68">
        <f t="shared" si="44"/>
        <v>0.97610253167030925</v>
      </c>
      <c r="BU126" s="68">
        <f t="shared" si="45"/>
        <v>0.98051591596016485</v>
      </c>
      <c r="BV126" s="69">
        <f t="shared" si="46"/>
        <v>0.96160009136761349</v>
      </c>
      <c r="BW126" s="70">
        <f t="shared" si="47"/>
        <v>0.99472352376895778</v>
      </c>
      <c r="BX126" s="68">
        <f t="shared" si="48"/>
        <v>0.99799656924436886</v>
      </c>
      <c r="BY126" s="68">
        <f t="shared" si="49"/>
        <v>0.9896148113755322</v>
      </c>
      <c r="BZ126" s="69">
        <f t="shared" si="50"/>
        <v>0.99231647392075761</v>
      </c>
      <c r="CA126" s="71">
        <f t="shared" si="51"/>
        <v>34.564968803245243</v>
      </c>
      <c r="CB126" s="72">
        <f t="shared" si="52"/>
        <v>33.992551232492985</v>
      </c>
      <c r="CC126" s="72">
        <f t="shared" si="53"/>
        <v>33.681187500541057</v>
      </c>
      <c r="CD126" s="73">
        <f t="shared" si="54"/>
        <v>34.183683900307329</v>
      </c>
    </row>
    <row r="127" spans="1:82" s="51" customFormat="1" x14ac:dyDescent="0.25">
      <c r="A127" s="50" t="s">
        <v>216</v>
      </c>
      <c r="B127" s="51" t="s">
        <v>217</v>
      </c>
      <c r="C127" s="52">
        <v>14865062</v>
      </c>
      <c r="D127" s="53">
        <v>-5248507.0199999996</v>
      </c>
      <c r="E127" s="53">
        <v>9616554.9800000004</v>
      </c>
      <c r="F127" s="53">
        <v>9229423.8699999992</v>
      </c>
      <c r="G127" s="53">
        <v>6621105.0099999998</v>
      </c>
      <c r="H127" s="53">
        <v>2608318.8599999994</v>
      </c>
      <c r="I127" s="54">
        <v>387131.11000000127</v>
      </c>
      <c r="J127" s="52">
        <v>11590136</v>
      </c>
      <c r="K127" s="53">
        <v>-164500</v>
      </c>
      <c r="L127" s="53">
        <v>11425636</v>
      </c>
      <c r="M127" s="53">
        <v>5670799.8599999994</v>
      </c>
      <c r="N127" s="53">
        <v>3795863.84</v>
      </c>
      <c r="O127" s="53">
        <v>1874936.0199999996</v>
      </c>
      <c r="P127" s="54">
        <v>5754836.1400000006</v>
      </c>
      <c r="Q127" s="52">
        <v>10573487</v>
      </c>
      <c r="R127" s="53">
        <v>-369970</v>
      </c>
      <c r="S127" s="53">
        <v>10203517</v>
      </c>
      <c r="T127" s="53">
        <v>8922663.6199999992</v>
      </c>
      <c r="U127" s="53">
        <v>4730741.83</v>
      </c>
      <c r="V127" s="53">
        <v>4191921.7899999991</v>
      </c>
      <c r="W127" s="54">
        <v>1280853.3800000008</v>
      </c>
      <c r="X127" s="52">
        <v>10758188</v>
      </c>
      <c r="Y127" s="53">
        <v>-607000</v>
      </c>
      <c r="Z127" s="53">
        <v>10151188</v>
      </c>
      <c r="AA127" s="53">
        <v>7230134.21</v>
      </c>
      <c r="AB127" s="53">
        <v>4245163.93</v>
      </c>
      <c r="AC127" s="53">
        <v>2984970.2800000003</v>
      </c>
      <c r="AD127" s="54">
        <v>2921053.79</v>
      </c>
      <c r="AE127" s="53">
        <v>47786873</v>
      </c>
      <c r="AF127" s="53">
        <v>-6389977.0199999996</v>
      </c>
      <c r="AG127" s="53">
        <v>41396895.980000004</v>
      </c>
      <c r="AH127" s="53">
        <v>31053021.559999999</v>
      </c>
      <c r="AI127" s="53">
        <v>19392874.609999999</v>
      </c>
      <c r="AJ127" s="53">
        <v>11660146.949999999</v>
      </c>
      <c r="AK127" s="55">
        <v>10343874.420000002</v>
      </c>
      <c r="AM127" s="59">
        <f t="shared" si="32"/>
        <v>1.471547036980611E-3</v>
      </c>
      <c r="AN127" s="57">
        <f t="shared" si="33"/>
        <v>-5.9462933606574935E-3</v>
      </c>
      <c r="AO127" s="57">
        <f t="shared" si="34"/>
        <v>8.7548119167920333E-4</v>
      </c>
      <c r="AP127" s="57">
        <f t="shared" si="35"/>
        <v>8.9819451601992704E-4</v>
      </c>
      <c r="AQ127" s="57">
        <f t="shared" si="36"/>
        <v>6.6275655630913712E-4</v>
      </c>
      <c r="AR127" s="57">
        <f t="shared" si="37"/>
        <v>9.1431068290079038E-3</v>
      </c>
      <c r="AS127" s="58">
        <f t="shared" si="38"/>
        <v>5.461945159342664E-4</v>
      </c>
      <c r="AT127" s="59">
        <f t="shared" si="58"/>
        <v>1.1560641597518815E-3</v>
      </c>
      <c r="AU127" s="57">
        <f t="shared" si="58"/>
        <v>-3.4929352805124957E-4</v>
      </c>
      <c r="AV127" s="57">
        <f t="shared" si="58"/>
        <v>1.0885224464109919E-3</v>
      </c>
      <c r="AW127" s="57">
        <f t="shared" si="58"/>
        <v>5.6802018500624028E-4</v>
      </c>
      <c r="AX127" s="57">
        <f t="shared" si="58"/>
        <v>3.9065881327392558E-4</v>
      </c>
      <c r="AY127" s="57">
        <f t="shared" si="58"/>
        <v>7.0254570486303659E-3</v>
      </c>
      <c r="AZ127" s="58">
        <f t="shared" si="57"/>
        <v>1.1217663183224686E-2</v>
      </c>
      <c r="BA127" s="59">
        <f t="shared" si="57"/>
        <v>1.008625678955774E-3</v>
      </c>
      <c r="BB127" s="57">
        <f t="shared" si="57"/>
        <v>-5.3611884927917566E-4</v>
      </c>
      <c r="BC127" s="57">
        <f t="shared" si="57"/>
        <v>9.132173359720422E-4</v>
      </c>
      <c r="BD127" s="57">
        <f t="shared" si="57"/>
        <v>8.238238320245132E-4</v>
      </c>
      <c r="BE127" s="57">
        <f t="shared" si="57"/>
        <v>4.5818688427561152E-4</v>
      </c>
      <c r="BF127" s="57">
        <f t="shared" si="57"/>
        <v>8.286506332735857E-3</v>
      </c>
      <c r="BG127" s="58">
        <f t="shared" si="57"/>
        <v>3.7412238510631164E-3</v>
      </c>
      <c r="BH127" s="59">
        <f t="shared" si="57"/>
        <v>9.7568413654832039E-4</v>
      </c>
      <c r="BI127" s="57">
        <f t="shared" si="57"/>
        <v>-2.2903756102897032E-3</v>
      </c>
      <c r="BJ127" s="57">
        <f t="shared" si="57"/>
        <v>8.9902547486686764E-4</v>
      </c>
      <c r="BK127" s="57">
        <f t="shared" si="57"/>
        <v>6.7777003110060751E-4</v>
      </c>
      <c r="BL127" s="57">
        <f t="shared" si="57"/>
        <v>4.12597584302209E-4</v>
      </c>
      <c r="BM127" s="57">
        <f t="shared" si="57"/>
        <v>7.8829708554866342E-3</v>
      </c>
      <c r="BN127" s="58">
        <f t="shared" si="57"/>
        <v>4.6827441126920354E-3</v>
      </c>
      <c r="BO127" s="59">
        <f t="shared" si="39"/>
        <v>-0.35307669890646937</v>
      </c>
      <c r="BP127" s="57">
        <f t="shared" si="40"/>
        <v>-1.4193103514919928E-2</v>
      </c>
      <c r="BQ127" s="57">
        <f t="shared" si="41"/>
        <v>-3.4990348973805895E-2</v>
      </c>
      <c r="BR127" s="58">
        <f t="shared" si="42"/>
        <v>-5.642214097764419E-2</v>
      </c>
      <c r="BS127" s="59">
        <f t="shared" si="43"/>
        <v>0.9597432645261077</v>
      </c>
      <c r="BT127" s="57">
        <f t="shared" si="44"/>
        <v>0.49632246817595094</v>
      </c>
      <c r="BU127" s="57">
        <f t="shared" si="45"/>
        <v>0.87446942265103289</v>
      </c>
      <c r="BV127" s="58">
        <f t="shared" si="46"/>
        <v>0.71224512933855622</v>
      </c>
      <c r="BW127" s="59">
        <f t="shared" si="47"/>
        <v>0.71739093395869791</v>
      </c>
      <c r="BX127" s="57">
        <f t="shared" si="48"/>
        <v>0.66937009482115639</v>
      </c>
      <c r="BY127" s="57">
        <f t="shared" si="49"/>
        <v>0.5301939007760107</v>
      </c>
      <c r="BZ127" s="58">
        <f t="shared" si="50"/>
        <v>0.58714870384128037</v>
      </c>
      <c r="CA127" s="60">
        <f t="shared" si="51"/>
        <v>3.7335071713701811</v>
      </c>
      <c r="CB127" s="61">
        <f t="shared" si="52"/>
        <v>2.3169584628352218</v>
      </c>
      <c r="CC127" s="61">
        <f t="shared" si="53"/>
        <v>3.6782339606587677</v>
      </c>
      <c r="CD127" s="62">
        <f t="shared" si="54"/>
        <v>3.0010967331406246</v>
      </c>
    </row>
    <row r="128" spans="1:82" x14ac:dyDescent="0.25">
      <c r="A128" s="1" t="s">
        <v>218</v>
      </c>
      <c r="B128" t="s">
        <v>217</v>
      </c>
      <c r="C128" s="63">
        <v>14865062</v>
      </c>
      <c r="D128" s="64">
        <v>-5248507.0199999996</v>
      </c>
      <c r="E128" s="64">
        <v>9616554.9800000004</v>
      </c>
      <c r="F128" s="64">
        <v>9229423.8699999992</v>
      </c>
      <c r="G128" s="64">
        <v>6621105.0099999998</v>
      </c>
      <c r="H128" s="64">
        <v>2608318.8599999994</v>
      </c>
      <c r="I128" s="65">
        <v>387131.11000000127</v>
      </c>
      <c r="J128" s="63">
        <v>11590136</v>
      </c>
      <c r="K128" s="64">
        <v>-164500</v>
      </c>
      <c r="L128" s="64">
        <v>11425636</v>
      </c>
      <c r="M128" s="64">
        <v>5670799.8599999994</v>
      </c>
      <c r="N128" s="64">
        <v>3795863.84</v>
      </c>
      <c r="O128" s="64">
        <v>1874936.0199999996</v>
      </c>
      <c r="P128" s="65">
        <v>5754836.1400000006</v>
      </c>
      <c r="Q128" s="63">
        <v>10573487</v>
      </c>
      <c r="R128" s="64">
        <v>-369970</v>
      </c>
      <c r="S128" s="64">
        <v>10203517</v>
      </c>
      <c r="T128" s="64">
        <v>8922663.6199999992</v>
      </c>
      <c r="U128" s="64">
        <v>4730741.83</v>
      </c>
      <c r="V128" s="64">
        <v>4191921.7899999991</v>
      </c>
      <c r="W128" s="65">
        <v>1280853.3800000008</v>
      </c>
      <c r="X128" s="63">
        <v>10758188</v>
      </c>
      <c r="Y128" s="64">
        <v>-607000</v>
      </c>
      <c r="Z128" s="64">
        <v>10151188</v>
      </c>
      <c r="AA128" s="64">
        <v>7230134.21</v>
      </c>
      <c r="AB128" s="64">
        <v>4245163.93</v>
      </c>
      <c r="AC128" s="64">
        <v>2984970.2800000003</v>
      </c>
      <c r="AD128" s="65">
        <v>2921053.79</v>
      </c>
      <c r="AE128" s="64">
        <v>47786873</v>
      </c>
      <c r="AF128" s="64">
        <v>-6389977.0199999996</v>
      </c>
      <c r="AG128" s="64">
        <v>41396895.980000004</v>
      </c>
      <c r="AH128" s="64">
        <v>31053021.559999999</v>
      </c>
      <c r="AI128" s="64">
        <v>19392874.609999999</v>
      </c>
      <c r="AJ128" s="64">
        <v>11660146.949999999</v>
      </c>
      <c r="AK128" s="66">
        <v>10343874.420000002</v>
      </c>
      <c r="AM128" s="70">
        <f t="shared" si="32"/>
        <v>1.471547036980611E-3</v>
      </c>
      <c r="AN128" s="68">
        <f t="shared" si="33"/>
        <v>-5.9462933606574935E-3</v>
      </c>
      <c r="AO128" s="68">
        <f t="shared" si="34"/>
        <v>8.7548119167920333E-4</v>
      </c>
      <c r="AP128" s="68">
        <f t="shared" si="35"/>
        <v>8.9819451601992704E-4</v>
      </c>
      <c r="AQ128" s="68">
        <f t="shared" si="36"/>
        <v>6.6275655630913712E-4</v>
      </c>
      <c r="AR128" s="68">
        <f t="shared" si="37"/>
        <v>9.1431068290079038E-3</v>
      </c>
      <c r="AS128" s="69">
        <f t="shared" si="38"/>
        <v>5.461945159342664E-4</v>
      </c>
      <c r="AT128" s="70">
        <f t="shared" si="58"/>
        <v>1.1560641597518815E-3</v>
      </c>
      <c r="AU128" s="68">
        <f t="shared" si="58"/>
        <v>-3.4929352805124957E-4</v>
      </c>
      <c r="AV128" s="68">
        <f t="shared" si="58"/>
        <v>1.0885224464109919E-3</v>
      </c>
      <c r="AW128" s="68">
        <f t="shared" si="58"/>
        <v>5.6802018500624028E-4</v>
      </c>
      <c r="AX128" s="68">
        <f t="shared" si="58"/>
        <v>3.9065881327392558E-4</v>
      </c>
      <c r="AY128" s="68">
        <f t="shared" si="58"/>
        <v>7.0254570486303659E-3</v>
      </c>
      <c r="AZ128" s="69">
        <f t="shared" si="57"/>
        <v>1.1217663183224686E-2</v>
      </c>
      <c r="BA128" s="70">
        <f t="shared" si="57"/>
        <v>1.008625678955774E-3</v>
      </c>
      <c r="BB128" s="68">
        <f t="shared" si="57"/>
        <v>-5.3611884927917566E-4</v>
      </c>
      <c r="BC128" s="68">
        <f t="shared" si="57"/>
        <v>9.132173359720422E-4</v>
      </c>
      <c r="BD128" s="68">
        <f t="shared" si="57"/>
        <v>8.238238320245132E-4</v>
      </c>
      <c r="BE128" s="68">
        <f t="shared" si="57"/>
        <v>4.5818688427561152E-4</v>
      </c>
      <c r="BF128" s="68">
        <f t="shared" si="57"/>
        <v>8.286506332735857E-3</v>
      </c>
      <c r="BG128" s="69">
        <f t="shared" si="57"/>
        <v>3.7412238510631164E-3</v>
      </c>
      <c r="BH128" s="70">
        <f t="shared" si="57"/>
        <v>9.7568413654832039E-4</v>
      </c>
      <c r="BI128" s="68">
        <f t="shared" si="57"/>
        <v>-2.2903756102897032E-3</v>
      </c>
      <c r="BJ128" s="68">
        <f t="shared" si="57"/>
        <v>8.9902547486686764E-4</v>
      </c>
      <c r="BK128" s="68">
        <f t="shared" si="57"/>
        <v>6.7777003110060751E-4</v>
      </c>
      <c r="BL128" s="68">
        <f t="shared" si="57"/>
        <v>4.12597584302209E-4</v>
      </c>
      <c r="BM128" s="68">
        <f t="shared" si="57"/>
        <v>7.8829708554866342E-3</v>
      </c>
      <c r="BN128" s="69">
        <f t="shared" si="57"/>
        <v>4.6827441126920354E-3</v>
      </c>
      <c r="BO128" s="70">
        <f t="shared" si="39"/>
        <v>-0.35307669890646937</v>
      </c>
      <c r="BP128" s="68">
        <f t="shared" si="40"/>
        <v>-1.4193103514919928E-2</v>
      </c>
      <c r="BQ128" s="68">
        <f t="shared" si="41"/>
        <v>-3.4990348973805895E-2</v>
      </c>
      <c r="BR128" s="69">
        <f t="shared" si="42"/>
        <v>-5.642214097764419E-2</v>
      </c>
      <c r="BS128" s="70">
        <f t="shared" si="43"/>
        <v>0.9597432645261077</v>
      </c>
      <c r="BT128" s="68">
        <f t="shared" si="44"/>
        <v>0.49632246817595094</v>
      </c>
      <c r="BU128" s="68">
        <f t="shared" si="45"/>
        <v>0.87446942265103289</v>
      </c>
      <c r="BV128" s="69">
        <f t="shared" si="46"/>
        <v>0.71224512933855622</v>
      </c>
      <c r="BW128" s="70">
        <f t="shared" si="47"/>
        <v>0.71739093395869791</v>
      </c>
      <c r="BX128" s="68">
        <f t="shared" si="48"/>
        <v>0.66937009482115639</v>
      </c>
      <c r="BY128" s="68">
        <f t="shared" si="49"/>
        <v>0.5301939007760107</v>
      </c>
      <c r="BZ128" s="69">
        <f t="shared" si="50"/>
        <v>0.58714870384128037</v>
      </c>
      <c r="CA128" s="71">
        <f t="shared" si="51"/>
        <v>3.7335071713701811</v>
      </c>
      <c r="CB128" s="72">
        <f t="shared" si="52"/>
        <v>2.3169584628352218</v>
      </c>
      <c r="CC128" s="72">
        <f t="shared" si="53"/>
        <v>3.6782339606587677</v>
      </c>
      <c r="CD128" s="73">
        <f t="shared" si="54"/>
        <v>3.0010967331406246</v>
      </c>
    </row>
    <row r="129" spans="1:82" s="51" customFormat="1" x14ac:dyDescent="0.25">
      <c r="A129" s="50" t="s">
        <v>219</v>
      </c>
      <c r="B129" s="51" t="s">
        <v>220</v>
      </c>
      <c r="C129" s="52">
        <v>180599635</v>
      </c>
      <c r="D129" s="53">
        <v>48017965.219999999</v>
      </c>
      <c r="E129" s="53">
        <v>228617600.22</v>
      </c>
      <c r="F129" s="53">
        <v>201118881.41999996</v>
      </c>
      <c r="G129" s="53">
        <v>195372702.73999998</v>
      </c>
      <c r="H129" s="53">
        <v>5746178.679999996</v>
      </c>
      <c r="I129" s="54">
        <v>27498718.800000012</v>
      </c>
      <c r="J129" s="52">
        <v>186789176</v>
      </c>
      <c r="K129" s="53">
        <v>12876588.490000002</v>
      </c>
      <c r="L129" s="53">
        <v>199665764.49000001</v>
      </c>
      <c r="M129" s="53">
        <v>173929133.06999999</v>
      </c>
      <c r="N129" s="53">
        <v>173314771.54999998</v>
      </c>
      <c r="O129" s="53">
        <v>614361.51999999909</v>
      </c>
      <c r="P129" s="54">
        <v>25736631.419999998</v>
      </c>
      <c r="Q129" s="52">
        <v>187826714</v>
      </c>
      <c r="R129" s="53">
        <v>24243085.970000006</v>
      </c>
      <c r="S129" s="53">
        <v>212069799.97</v>
      </c>
      <c r="T129" s="53">
        <v>186806848.09999999</v>
      </c>
      <c r="U129" s="53">
        <v>180110326.27000001</v>
      </c>
      <c r="V129" s="53">
        <v>6696521.8300000057</v>
      </c>
      <c r="W129" s="54">
        <v>25262951.870000008</v>
      </c>
      <c r="X129" s="52">
        <v>169427814</v>
      </c>
      <c r="Y129" s="53">
        <v>173984.60999999987</v>
      </c>
      <c r="Z129" s="53">
        <v>169601798.61000001</v>
      </c>
      <c r="AA129" s="53">
        <v>151336727.15000001</v>
      </c>
      <c r="AB129" s="53">
        <v>147454479.56999999</v>
      </c>
      <c r="AC129" s="53">
        <v>3882247.5799999908</v>
      </c>
      <c r="AD129" s="54">
        <v>18265071.460000005</v>
      </c>
      <c r="AE129" s="53">
        <v>724643339</v>
      </c>
      <c r="AF129" s="53">
        <v>85311624.289999992</v>
      </c>
      <c r="AG129" s="53">
        <v>809954963.28999996</v>
      </c>
      <c r="AH129" s="53">
        <v>713191589.73999989</v>
      </c>
      <c r="AI129" s="53">
        <v>696252280.13</v>
      </c>
      <c r="AJ129" s="53">
        <v>16939309.609999992</v>
      </c>
      <c r="AK129" s="55">
        <v>96763373.550000027</v>
      </c>
      <c r="AM129" s="59">
        <f t="shared" si="32"/>
        <v>1.7878220606414547E-2</v>
      </c>
      <c r="AN129" s="57">
        <f t="shared" si="33"/>
        <v>5.4401929289973297E-2</v>
      </c>
      <c r="AO129" s="57">
        <f t="shared" si="34"/>
        <v>2.0813109215899815E-2</v>
      </c>
      <c r="AP129" s="57">
        <f t="shared" si="35"/>
        <v>1.9572605929031407E-2</v>
      </c>
      <c r="AQ129" s="57">
        <f t="shared" si="36"/>
        <v>1.9556333794617027E-2</v>
      </c>
      <c r="AR129" s="57">
        <f t="shared" si="37"/>
        <v>2.0142447434439666E-2</v>
      </c>
      <c r="AS129" s="58">
        <f t="shared" si="38"/>
        <v>3.8797319605180965E-2</v>
      </c>
      <c r="AT129" s="59">
        <f t="shared" si="58"/>
        <v>1.8631383773511052E-2</v>
      </c>
      <c r="AU129" s="57">
        <f t="shared" si="58"/>
        <v>2.7341696188062082E-2</v>
      </c>
      <c r="AV129" s="57">
        <f t="shared" si="58"/>
        <v>1.9022194162948633E-2</v>
      </c>
      <c r="AW129" s="57">
        <f t="shared" si="58"/>
        <v>1.7421750155787792E-2</v>
      </c>
      <c r="AX129" s="57">
        <f t="shared" si="58"/>
        <v>1.7837031524440695E-2</v>
      </c>
      <c r="AY129" s="57">
        <f t="shared" si="58"/>
        <v>2.3020361361937355E-3</v>
      </c>
      <c r="AZ129" s="58">
        <f t="shared" si="57"/>
        <v>5.0167347204495324E-2</v>
      </c>
      <c r="BA129" s="59">
        <f t="shared" si="57"/>
        <v>1.7917158921582063E-2</v>
      </c>
      <c r="BB129" s="57">
        <f t="shared" si="57"/>
        <v>3.5130349361333434E-2</v>
      </c>
      <c r="BC129" s="57">
        <f t="shared" si="57"/>
        <v>1.8980300397277456E-2</v>
      </c>
      <c r="BD129" s="57">
        <f t="shared" si="57"/>
        <v>1.7247756948408098E-2</v>
      </c>
      <c r="BE129" s="57">
        <f t="shared" si="57"/>
        <v>1.7444238596193935E-2</v>
      </c>
      <c r="BF129" s="57">
        <f t="shared" si="57"/>
        <v>1.3237549107899498E-2</v>
      </c>
      <c r="BG129" s="58">
        <f t="shared" si="57"/>
        <v>7.37901461323415E-2</v>
      </c>
      <c r="BH129" s="59">
        <f t="shared" si="57"/>
        <v>1.5365787473676741E-2</v>
      </c>
      <c r="BI129" s="57">
        <f t="shared" si="57"/>
        <v>6.5649111583157441E-4</v>
      </c>
      <c r="BJ129" s="57">
        <f t="shared" si="57"/>
        <v>1.5020541195141899E-2</v>
      </c>
      <c r="BK129" s="57">
        <f t="shared" si="57"/>
        <v>1.4186665874784591E-2</v>
      </c>
      <c r="BL129" s="57">
        <f t="shared" si="57"/>
        <v>1.4331451757416923E-2</v>
      </c>
      <c r="BM129" s="57">
        <f t="shared" si="57"/>
        <v>1.0252579307732148E-2</v>
      </c>
      <c r="BN129" s="58">
        <f t="shared" si="57"/>
        <v>2.9280753452751156E-2</v>
      </c>
      <c r="BO129" s="59">
        <f t="shared" si="39"/>
        <v>0.26588074344668527</v>
      </c>
      <c r="BP129" s="57">
        <f t="shared" si="40"/>
        <v>6.8936481041064188E-2</v>
      </c>
      <c r="BQ129" s="57">
        <f t="shared" si="41"/>
        <v>0.12907155459260181</v>
      </c>
      <c r="BR129" s="58">
        <f t="shared" si="42"/>
        <v>1.0268952062380966E-3</v>
      </c>
      <c r="BS129" s="59">
        <f t="shared" si="43"/>
        <v>0.8797174024504768</v>
      </c>
      <c r="BT129" s="57">
        <f t="shared" si="44"/>
        <v>0.87110143050443178</v>
      </c>
      <c r="BU129" s="57">
        <f t="shared" si="45"/>
        <v>0.88087435422877858</v>
      </c>
      <c r="BV129" s="58">
        <f t="shared" si="46"/>
        <v>0.89230614527856156</v>
      </c>
      <c r="BW129" s="59">
        <f t="shared" si="47"/>
        <v>0.97142894471454355</v>
      </c>
      <c r="BX129" s="57">
        <f t="shared" si="48"/>
        <v>0.99646774804682803</v>
      </c>
      <c r="BY129" s="57">
        <f t="shared" si="49"/>
        <v>0.96415269623084021</v>
      </c>
      <c r="BZ129" s="58">
        <f t="shared" si="50"/>
        <v>0.97434695692769901</v>
      </c>
      <c r="CA129" s="60">
        <f t="shared" si="51"/>
        <v>81.357059406517322</v>
      </c>
      <c r="CB129" s="61">
        <f t="shared" si="52"/>
        <v>71.063445501342372</v>
      </c>
      <c r="CC129" s="61">
        <f t="shared" si="53"/>
        <v>77.008315232782905</v>
      </c>
      <c r="CD129" s="62">
        <f t="shared" si="54"/>
        <v>62.81711296947821</v>
      </c>
    </row>
    <row r="130" spans="1:82" x14ac:dyDescent="0.25">
      <c r="A130" s="1" t="s">
        <v>221</v>
      </c>
      <c r="B130" t="s">
        <v>222</v>
      </c>
      <c r="C130" s="63">
        <v>160769453</v>
      </c>
      <c r="D130" s="64">
        <v>8507471.8799999952</v>
      </c>
      <c r="E130" s="64">
        <v>169276924.88</v>
      </c>
      <c r="F130" s="64">
        <v>159550797.69999999</v>
      </c>
      <c r="G130" s="64">
        <v>158644045.56999999</v>
      </c>
      <c r="H130" s="64">
        <v>906752.12999999523</v>
      </c>
      <c r="I130" s="65">
        <v>9726127.1800000072</v>
      </c>
      <c r="J130" s="63">
        <v>165886120</v>
      </c>
      <c r="K130" s="64">
        <v>-5698533.1599999946</v>
      </c>
      <c r="L130" s="64">
        <v>160187586.84</v>
      </c>
      <c r="M130" s="64">
        <v>155201465.62</v>
      </c>
      <c r="N130" s="64">
        <v>155018814.44999999</v>
      </c>
      <c r="O130" s="64">
        <v>182651.16999999943</v>
      </c>
      <c r="P130" s="65">
        <v>4986121.2200000007</v>
      </c>
      <c r="Q130" s="63">
        <v>165882121</v>
      </c>
      <c r="R130" s="64">
        <v>560005.12000000477</v>
      </c>
      <c r="S130" s="64">
        <v>166442126.12</v>
      </c>
      <c r="T130" s="64">
        <v>163279434.47</v>
      </c>
      <c r="U130" s="64">
        <v>158740404.31999999</v>
      </c>
      <c r="V130" s="64">
        <v>4539030.150000006</v>
      </c>
      <c r="W130" s="65">
        <v>3162691.650000006</v>
      </c>
      <c r="X130" s="63">
        <v>147094801</v>
      </c>
      <c r="Y130" s="64">
        <v>-120900</v>
      </c>
      <c r="Z130" s="64">
        <v>146973901</v>
      </c>
      <c r="AA130" s="64">
        <v>130015235.66</v>
      </c>
      <c r="AB130" s="64">
        <v>126647384.62</v>
      </c>
      <c r="AC130" s="64">
        <v>3367851.0399999917</v>
      </c>
      <c r="AD130" s="65">
        <v>16958665.340000004</v>
      </c>
      <c r="AE130" s="64">
        <v>639632495</v>
      </c>
      <c r="AF130" s="64">
        <v>3248043.8400000054</v>
      </c>
      <c r="AG130" s="64">
        <v>642880538.84000003</v>
      </c>
      <c r="AH130" s="64">
        <v>608046933.44999993</v>
      </c>
      <c r="AI130" s="64">
        <v>599050648.96000004</v>
      </c>
      <c r="AJ130" s="64">
        <v>8996284.4899999928</v>
      </c>
      <c r="AK130" s="66">
        <v>34833605.390000015</v>
      </c>
      <c r="AM130" s="70">
        <f t="shared" si="32"/>
        <v>1.5915158120372697E-2</v>
      </c>
      <c r="AN130" s="68">
        <f t="shared" si="33"/>
        <v>9.6385359423648634E-3</v>
      </c>
      <c r="AO130" s="68">
        <f t="shared" si="34"/>
        <v>1.5410795677448866E-2</v>
      </c>
      <c r="AP130" s="68">
        <f t="shared" si="35"/>
        <v>1.5527258639248606E-2</v>
      </c>
      <c r="AQ130" s="68">
        <f t="shared" si="36"/>
        <v>1.5879884273414208E-2</v>
      </c>
      <c r="AR130" s="68">
        <f t="shared" si="37"/>
        <v>3.1784962027305284E-3</v>
      </c>
      <c r="AS130" s="69">
        <f t="shared" si="38"/>
        <v>1.3722372575521502E-2</v>
      </c>
      <c r="AT130" s="70">
        <f t="shared" si="58"/>
        <v>1.6546397551530007E-2</v>
      </c>
      <c r="AU130" s="68">
        <f t="shared" si="58"/>
        <v>-1.2100065362756436E-2</v>
      </c>
      <c r="AV130" s="68">
        <f t="shared" si="58"/>
        <v>1.5261100906045844E-2</v>
      </c>
      <c r="AW130" s="68">
        <f t="shared" si="58"/>
        <v>1.5545878428287901E-2</v>
      </c>
      <c r="AX130" s="68">
        <f t="shared" si="58"/>
        <v>1.5954067016315281E-2</v>
      </c>
      <c r="AY130" s="68">
        <f t="shared" si="58"/>
        <v>6.8440092676713281E-4</v>
      </c>
      <c r="AZ130" s="69">
        <f t="shared" si="57"/>
        <v>9.7192391018607466E-3</v>
      </c>
      <c r="BA130" s="70">
        <f t="shared" si="57"/>
        <v>1.5823821121664861E-2</v>
      </c>
      <c r="BB130" s="68">
        <f t="shared" si="57"/>
        <v>8.1149633895950812E-4</v>
      </c>
      <c r="BC130" s="68">
        <f t="shared" si="57"/>
        <v>1.4896612120000296E-2</v>
      </c>
      <c r="BD130" s="68">
        <f t="shared" si="57"/>
        <v>1.5075485877822524E-2</v>
      </c>
      <c r="BE130" s="68">
        <f t="shared" ref="AZ130:BN157" si="59">U130/U$203</f>
        <v>1.5374495983441061E-2</v>
      </c>
      <c r="BF130" s="68">
        <f t="shared" si="59"/>
        <v>8.9726631284440164E-3</v>
      </c>
      <c r="BG130" s="69">
        <f t="shared" si="59"/>
        <v>9.2378547141267458E-3</v>
      </c>
      <c r="BH130" s="70">
        <f t="shared" si="59"/>
        <v>1.3340356564175307E-2</v>
      </c>
      <c r="BI130" s="68">
        <f t="shared" si="59"/>
        <v>-4.5618848646462125E-4</v>
      </c>
      <c r="BJ130" s="68">
        <f t="shared" si="59"/>
        <v>1.3016533743593458E-2</v>
      </c>
      <c r="BK130" s="68">
        <f t="shared" si="59"/>
        <v>1.2187938391925232E-2</v>
      </c>
      <c r="BL130" s="68">
        <f t="shared" si="59"/>
        <v>1.2309160685911308E-2</v>
      </c>
      <c r="BM130" s="68">
        <f t="shared" si="59"/>
        <v>8.894115888463814E-3</v>
      </c>
      <c r="BN130" s="69">
        <f t="shared" si="59"/>
        <v>2.7186452557588642E-2</v>
      </c>
      <c r="BO130" s="70">
        <f t="shared" si="39"/>
        <v>5.2917216058451073E-2</v>
      </c>
      <c r="BP130" s="68">
        <f t="shared" si="40"/>
        <v>-3.4352079366254361E-2</v>
      </c>
      <c r="BQ130" s="68">
        <f t="shared" si="41"/>
        <v>3.3759221103762276E-3</v>
      </c>
      <c r="BR130" s="69">
        <f t="shared" si="42"/>
        <v>-8.2191892016632187E-4</v>
      </c>
      <c r="BS130" s="70">
        <f t="shared" si="43"/>
        <v>0.94254310097554739</v>
      </c>
      <c r="BT130" s="68">
        <f t="shared" si="44"/>
        <v>0.96887323594567731</v>
      </c>
      <c r="BU130" s="68">
        <f t="shared" si="45"/>
        <v>0.98099825012016617</v>
      </c>
      <c r="BV130" s="69">
        <f t="shared" si="46"/>
        <v>0.8846144436215243</v>
      </c>
      <c r="BW130" s="70">
        <f t="shared" si="47"/>
        <v>0.99431684364433615</v>
      </c>
      <c r="BX130" s="68">
        <f t="shared" si="48"/>
        <v>0.99882313501827857</v>
      </c>
      <c r="BY130" s="68">
        <f t="shared" si="49"/>
        <v>0.97220084596242295</v>
      </c>
      <c r="BZ130" s="69">
        <f t="shared" si="50"/>
        <v>0.97409648936216076</v>
      </c>
      <c r="CA130" s="71">
        <f t="shared" si="51"/>
        <v>64.541845276717481</v>
      </c>
      <c r="CB130" s="72">
        <f t="shared" si="52"/>
        <v>63.411751091615635</v>
      </c>
      <c r="CC130" s="72">
        <f t="shared" si="53"/>
        <v>67.309492604710769</v>
      </c>
      <c r="CD130" s="73">
        <f t="shared" si="54"/>
        <v>53.966951050239835</v>
      </c>
    </row>
    <row r="131" spans="1:82" x14ac:dyDescent="0.25">
      <c r="A131" s="1" t="s">
        <v>223</v>
      </c>
      <c r="B131" t="s">
        <v>224</v>
      </c>
      <c r="C131" s="63">
        <v>3170326</v>
      </c>
      <c r="D131" s="64">
        <v>17073477.620000001</v>
      </c>
      <c r="E131" s="64">
        <v>20243803.620000001</v>
      </c>
      <c r="F131" s="64">
        <v>2573510.67</v>
      </c>
      <c r="G131" s="64">
        <v>1278698.26</v>
      </c>
      <c r="H131" s="64">
        <v>1294812.4099999999</v>
      </c>
      <c r="I131" s="65">
        <v>17670292.950000003</v>
      </c>
      <c r="J131" s="63">
        <v>2863505</v>
      </c>
      <c r="K131" s="64">
        <v>18791897.229999997</v>
      </c>
      <c r="L131" s="64">
        <v>21655402.229999997</v>
      </c>
      <c r="M131" s="64">
        <v>1421257.37</v>
      </c>
      <c r="N131" s="64">
        <v>1421257.37</v>
      </c>
      <c r="O131" s="64">
        <v>0</v>
      </c>
      <c r="P131" s="65">
        <v>20234144.859999999</v>
      </c>
      <c r="Q131" s="63">
        <v>4263208</v>
      </c>
      <c r="R131" s="64">
        <v>21253537.190000001</v>
      </c>
      <c r="S131" s="64">
        <v>25516745.190000001</v>
      </c>
      <c r="T131" s="64">
        <v>3529373.13</v>
      </c>
      <c r="U131" s="64">
        <v>1579207.61</v>
      </c>
      <c r="V131" s="64">
        <v>1950165.5199999998</v>
      </c>
      <c r="W131" s="65">
        <v>21987372.060000002</v>
      </c>
      <c r="X131" s="63">
        <v>3535334</v>
      </c>
      <c r="Y131" s="64">
        <v>291784.60999999987</v>
      </c>
      <c r="Z131" s="64">
        <v>3827118.61</v>
      </c>
      <c r="AA131" s="64">
        <v>2978924.08</v>
      </c>
      <c r="AB131" s="64">
        <v>2773076.92</v>
      </c>
      <c r="AC131" s="64">
        <v>205847.16000000015</v>
      </c>
      <c r="AD131" s="65">
        <v>848194.5299999998</v>
      </c>
      <c r="AE131" s="64">
        <v>13832373</v>
      </c>
      <c r="AF131" s="64">
        <v>57410696.649999991</v>
      </c>
      <c r="AG131" s="64">
        <v>71243069.649999991</v>
      </c>
      <c r="AH131" s="64">
        <v>10503065.25</v>
      </c>
      <c r="AI131" s="64">
        <v>7052240.1600000001</v>
      </c>
      <c r="AJ131" s="64">
        <v>3450825.09</v>
      </c>
      <c r="AK131" s="66">
        <v>60740004.400000006</v>
      </c>
      <c r="AM131" s="70">
        <f t="shared" si="32"/>
        <v>3.1384220473231747E-4</v>
      </c>
      <c r="AN131" s="68">
        <f t="shared" si="33"/>
        <v>1.9343387791665813E-2</v>
      </c>
      <c r="AO131" s="68">
        <f t="shared" si="34"/>
        <v>1.8429748859354381E-3</v>
      </c>
      <c r="AP131" s="68">
        <f t="shared" si="35"/>
        <v>2.504504293302945E-4</v>
      </c>
      <c r="AQ131" s="68">
        <f t="shared" si="36"/>
        <v>1.2799459517348535E-4</v>
      </c>
      <c r="AR131" s="68">
        <f t="shared" si="37"/>
        <v>4.5387887078174108E-3</v>
      </c>
      <c r="AS131" s="69">
        <f t="shared" si="38"/>
        <v>2.4930616152863301E-2</v>
      </c>
      <c r="AT131" s="70">
        <f t="shared" si="58"/>
        <v>2.8562179958633026E-4</v>
      </c>
      <c r="AU131" s="68">
        <f t="shared" si="58"/>
        <v>3.9902055211204879E-2</v>
      </c>
      <c r="AV131" s="68">
        <f t="shared" si="58"/>
        <v>2.0631141595455734E-3</v>
      </c>
      <c r="AW131" s="68">
        <f t="shared" si="58"/>
        <v>1.4236137655700701E-4</v>
      </c>
      <c r="AX131" s="68">
        <f t="shared" si="58"/>
        <v>1.4627150522897065E-4</v>
      </c>
      <c r="AY131" s="68">
        <f t="shared" si="58"/>
        <v>0</v>
      </c>
      <c r="AZ131" s="69">
        <f t="shared" si="59"/>
        <v>3.9441578581602674E-2</v>
      </c>
      <c r="BA131" s="70">
        <f t="shared" si="59"/>
        <v>4.066757791000913E-4</v>
      </c>
      <c r="BB131" s="68">
        <f t="shared" si="59"/>
        <v>3.0798232022636877E-2</v>
      </c>
      <c r="BC131" s="68">
        <f t="shared" si="59"/>
        <v>2.2837551076838724E-3</v>
      </c>
      <c r="BD131" s="68">
        <f t="shared" si="59"/>
        <v>3.2586476644526363E-4</v>
      </c>
      <c r="BE131" s="68">
        <f t="shared" si="59"/>
        <v>1.5295111009053629E-4</v>
      </c>
      <c r="BF131" s="68">
        <f t="shared" si="59"/>
        <v>3.8550478136098803E-3</v>
      </c>
      <c r="BG131" s="69">
        <f t="shared" si="59"/>
        <v>6.4222558223698267E-2</v>
      </c>
      <c r="BH131" s="70">
        <f t="shared" si="59"/>
        <v>3.2062734925248748E-4</v>
      </c>
      <c r="BI131" s="68">
        <f t="shared" si="59"/>
        <v>1.1009824616176156E-3</v>
      </c>
      <c r="BJ131" s="68">
        <f t="shared" si="59"/>
        <v>3.3894329665917685E-4</v>
      </c>
      <c r="BK131" s="68">
        <f t="shared" si="59"/>
        <v>2.7925145062389492E-4</v>
      </c>
      <c r="BL131" s="68">
        <f t="shared" si="59"/>
        <v>2.6952194476885847E-4</v>
      </c>
      <c r="BM131" s="68">
        <f t="shared" si="59"/>
        <v>5.4361920245473772E-4</v>
      </c>
      <c r="BN131" s="69">
        <f t="shared" si="59"/>
        <v>1.3597414588435522E-3</v>
      </c>
      <c r="BO131" s="70">
        <f t="shared" si="39"/>
        <v>5.3854012552652319</v>
      </c>
      <c r="BP131" s="68">
        <f t="shared" si="40"/>
        <v>6.5625508703494484</v>
      </c>
      <c r="BQ131" s="68">
        <f t="shared" si="41"/>
        <v>4.9853390193488103</v>
      </c>
      <c r="BR131" s="69">
        <f t="shared" si="42"/>
        <v>8.253381717257828E-2</v>
      </c>
      <c r="BS131" s="70">
        <f t="shared" si="43"/>
        <v>0.12712584642233354</v>
      </c>
      <c r="BT131" s="68">
        <f t="shared" si="44"/>
        <v>6.5630615164980949E-2</v>
      </c>
      <c r="BU131" s="68">
        <f t="shared" si="45"/>
        <v>0.13831596090018405</v>
      </c>
      <c r="BV131" s="69">
        <f t="shared" si="46"/>
        <v>0.77837255219011892</v>
      </c>
      <c r="BW131" s="70">
        <f t="shared" si="47"/>
        <v>0.49686922805725148</v>
      </c>
      <c r="BX131" s="68">
        <f t="shared" si="48"/>
        <v>1</v>
      </c>
      <c r="BY131" s="68">
        <f t="shared" si="49"/>
        <v>0.4474470541458449</v>
      </c>
      <c r="BZ131" s="69">
        <f t="shared" si="50"/>
        <v>0.93089882304083427</v>
      </c>
      <c r="CA131" s="71">
        <f t="shared" si="51"/>
        <v>1.0410422879453991</v>
      </c>
      <c r="CB131" s="72">
        <f t="shared" si="52"/>
        <v>0.58069308961442179</v>
      </c>
      <c r="CC131" s="72">
        <f t="shared" si="53"/>
        <v>1.4549310227838144</v>
      </c>
      <c r="CD131" s="73">
        <f t="shared" si="54"/>
        <v>1.2364970089209368</v>
      </c>
    </row>
    <row r="132" spans="1:82" x14ac:dyDescent="0.25">
      <c r="A132" s="1" t="s">
        <v>225</v>
      </c>
      <c r="B132" t="s">
        <v>226</v>
      </c>
      <c r="C132" s="63">
        <v>16659856</v>
      </c>
      <c r="D132" s="64">
        <v>22437015.719999999</v>
      </c>
      <c r="E132" s="64">
        <v>39096871.719999999</v>
      </c>
      <c r="F132" s="64">
        <v>38994573.049999997</v>
      </c>
      <c r="G132" s="64">
        <v>35449958.909999996</v>
      </c>
      <c r="H132" s="64">
        <v>3544614.1400000006</v>
      </c>
      <c r="I132" s="65">
        <v>102298.67000000179</v>
      </c>
      <c r="J132" s="63">
        <v>18039551</v>
      </c>
      <c r="K132" s="64">
        <v>-216775.58000000007</v>
      </c>
      <c r="L132" s="64">
        <v>17822775.420000002</v>
      </c>
      <c r="M132" s="64">
        <v>17306410.079999998</v>
      </c>
      <c r="N132" s="64">
        <v>16874699.73</v>
      </c>
      <c r="O132" s="64">
        <v>431710.34999999963</v>
      </c>
      <c r="P132" s="65">
        <v>516365.34000000014</v>
      </c>
      <c r="Q132" s="63">
        <v>17681385</v>
      </c>
      <c r="R132" s="64">
        <v>2429543.66</v>
      </c>
      <c r="S132" s="64">
        <v>20110928.66</v>
      </c>
      <c r="T132" s="64">
        <v>19998040.5</v>
      </c>
      <c r="U132" s="64">
        <v>19790714.34</v>
      </c>
      <c r="V132" s="64">
        <v>207326.16000000015</v>
      </c>
      <c r="W132" s="65">
        <v>112888.16000000015</v>
      </c>
      <c r="X132" s="63">
        <v>18797679</v>
      </c>
      <c r="Y132" s="64">
        <v>3100</v>
      </c>
      <c r="Z132" s="64">
        <v>18800779</v>
      </c>
      <c r="AA132" s="64">
        <v>18342567.41</v>
      </c>
      <c r="AB132" s="64">
        <v>18034018.030000001</v>
      </c>
      <c r="AC132" s="64">
        <v>308549.37999999896</v>
      </c>
      <c r="AD132" s="65">
        <v>458211.58999999985</v>
      </c>
      <c r="AE132" s="64">
        <v>71178471</v>
      </c>
      <c r="AF132" s="64">
        <v>24652883.800000001</v>
      </c>
      <c r="AG132" s="64">
        <v>95831354.799999997</v>
      </c>
      <c r="AH132" s="64">
        <v>94641591.039999992</v>
      </c>
      <c r="AI132" s="64">
        <v>90149391.010000005</v>
      </c>
      <c r="AJ132" s="64">
        <v>4492200.0299999993</v>
      </c>
      <c r="AK132" s="66">
        <v>1189763.7600000019</v>
      </c>
      <c r="AM132" s="70">
        <f t="shared" si="32"/>
        <v>1.6492202813095332E-3</v>
      </c>
      <c r="AN132" s="68">
        <f t="shared" si="33"/>
        <v>2.5420005555942614E-2</v>
      </c>
      <c r="AO132" s="68">
        <f t="shared" si="34"/>
        <v>3.5593386525155125E-3</v>
      </c>
      <c r="AP132" s="68">
        <f t="shared" si="35"/>
        <v>3.7948968604525086E-3</v>
      </c>
      <c r="AQ132" s="68">
        <f t="shared" si="36"/>
        <v>3.5484549260293352E-3</v>
      </c>
      <c r="AR132" s="68">
        <f t="shared" si="37"/>
        <v>1.2425162523891725E-2</v>
      </c>
      <c r="AS132" s="69">
        <f t="shared" si="38"/>
        <v>1.4433087679615841E-4</v>
      </c>
      <c r="AT132" s="70">
        <f t="shared" si="58"/>
        <v>1.7993644223947168E-3</v>
      </c>
      <c r="AU132" s="68">
        <f t="shared" si="58"/>
        <v>-4.6029366038635814E-4</v>
      </c>
      <c r="AV132" s="68">
        <f t="shared" si="58"/>
        <v>1.6979790973572146E-3</v>
      </c>
      <c r="AW132" s="68">
        <f t="shared" si="58"/>
        <v>1.7335103509428847E-3</v>
      </c>
      <c r="AX132" s="68">
        <f t="shared" si="58"/>
        <v>1.7366930028964455E-3</v>
      </c>
      <c r="AY132" s="68">
        <f t="shared" si="58"/>
        <v>1.6176352094266024E-3</v>
      </c>
      <c r="AZ132" s="69">
        <f t="shared" si="58"/>
        <v>1.0065295210319053E-3</v>
      </c>
      <c r="BA132" s="70">
        <f t="shared" si="58"/>
        <v>1.6866620208171093E-3</v>
      </c>
      <c r="BB132" s="68">
        <f t="shared" si="58"/>
        <v>3.5206209997370513E-3</v>
      </c>
      <c r="BC132" s="68">
        <f t="shared" si="58"/>
        <v>1.7999331695932874E-3</v>
      </c>
      <c r="BD132" s="68">
        <f t="shared" si="58"/>
        <v>1.8464063041403118E-3</v>
      </c>
      <c r="BE132" s="68">
        <f t="shared" si="58"/>
        <v>1.9167915026623351E-3</v>
      </c>
      <c r="BF132" s="68">
        <f t="shared" si="58"/>
        <v>4.0983816584560108E-4</v>
      </c>
      <c r="BG132" s="69">
        <f t="shared" si="58"/>
        <v>3.2973319451647896E-4</v>
      </c>
      <c r="BH132" s="70">
        <f t="shared" si="59"/>
        <v>1.7048035602489466E-3</v>
      </c>
      <c r="BI132" s="68">
        <f t="shared" si="59"/>
        <v>1.1697140678580032E-5</v>
      </c>
      <c r="BJ132" s="68">
        <f t="shared" si="59"/>
        <v>1.6650641548892635E-3</v>
      </c>
      <c r="BK132" s="68">
        <f t="shared" si="59"/>
        <v>1.7194760322354638E-3</v>
      </c>
      <c r="BL132" s="68">
        <f t="shared" si="59"/>
        <v>1.752769126736758E-3</v>
      </c>
      <c r="BM132" s="68">
        <f t="shared" si="59"/>
        <v>8.148442168135966E-4</v>
      </c>
      <c r="BN132" s="69">
        <f t="shared" si="59"/>
        <v>7.3455943631895804E-4</v>
      </c>
      <c r="BO132" s="70">
        <f t="shared" si="39"/>
        <v>1.3467712878190543</v>
      </c>
      <c r="BP132" s="68">
        <f t="shared" si="40"/>
        <v>-1.2016683785533246E-2</v>
      </c>
      <c r="BQ132" s="68">
        <f t="shared" si="41"/>
        <v>0.13740686377226671</v>
      </c>
      <c r="BR132" s="69">
        <f t="shared" si="42"/>
        <v>1.6491397687980522E-4</v>
      </c>
      <c r="BS132" s="70">
        <f t="shared" si="43"/>
        <v>0.99738345638667369</v>
      </c>
      <c r="BT132" s="68">
        <f t="shared" si="44"/>
        <v>0.97102778171010562</v>
      </c>
      <c r="BU132" s="68">
        <f t="shared" si="45"/>
        <v>0.99438672565009234</v>
      </c>
      <c r="BV132" s="69">
        <f t="shared" si="46"/>
        <v>0.97562805296525212</v>
      </c>
      <c r="BW132" s="70">
        <f t="shared" si="47"/>
        <v>0.90909980895405651</v>
      </c>
      <c r="BX132" s="68">
        <f t="shared" si="48"/>
        <v>0.97505488729295164</v>
      </c>
      <c r="BY132" s="68">
        <f t="shared" si="49"/>
        <v>0.98963267626145668</v>
      </c>
      <c r="BZ132" s="69">
        <f t="shared" si="50"/>
        <v>0.98317850641607651</v>
      </c>
      <c r="CA132" s="71">
        <f t="shared" si="51"/>
        <v>15.774171841854459</v>
      </c>
      <c r="CB132" s="72">
        <f t="shared" si="52"/>
        <v>7.071001320112325</v>
      </c>
      <c r="CC132" s="72">
        <f t="shared" si="53"/>
        <v>8.2438916052883151</v>
      </c>
      <c r="CD132" s="73">
        <f t="shared" si="54"/>
        <v>7.6136649103174383</v>
      </c>
    </row>
    <row r="133" spans="1:82" s="51" customFormat="1" x14ac:dyDescent="0.25">
      <c r="A133" s="50" t="s">
        <v>227</v>
      </c>
      <c r="B133" s="51" t="s">
        <v>228</v>
      </c>
      <c r="C133" s="52">
        <v>98780820.459999993</v>
      </c>
      <c r="D133" s="53">
        <v>5072624.5400000066</v>
      </c>
      <c r="E133" s="53">
        <v>103853445</v>
      </c>
      <c r="F133" s="53">
        <v>101154234.54000001</v>
      </c>
      <c r="G133" s="53">
        <v>82492277.209999993</v>
      </c>
      <c r="H133" s="53">
        <v>18661957.330000013</v>
      </c>
      <c r="I133" s="54">
        <v>2699210.4599999934</v>
      </c>
      <c r="J133" s="52">
        <v>101227191</v>
      </c>
      <c r="K133" s="53">
        <v>701187.88000000268</v>
      </c>
      <c r="L133" s="53">
        <v>101928378.88</v>
      </c>
      <c r="M133" s="53">
        <v>82490417.570000008</v>
      </c>
      <c r="N133" s="53">
        <v>81308714.939999998</v>
      </c>
      <c r="O133" s="53">
        <v>1181702.6300000055</v>
      </c>
      <c r="P133" s="54">
        <v>19437961.309999999</v>
      </c>
      <c r="Q133" s="52">
        <v>110746781</v>
      </c>
      <c r="R133" s="53">
        <v>-2372488.5900000036</v>
      </c>
      <c r="S133" s="53">
        <v>108374292.41</v>
      </c>
      <c r="T133" s="53">
        <v>105081900.65000001</v>
      </c>
      <c r="U133" s="53">
        <v>100237959.72</v>
      </c>
      <c r="V133" s="53">
        <v>4843940.9300000072</v>
      </c>
      <c r="W133" s="54">
        <v>3292391.7599999905</v>
      </c>
      <c r="X133" s="52">
        <v>112410993</v>
      </c>
      <c r="Y133" s="53">
        <v>945442.23000000417</v>
      </c>
      <c r="Z133" s="53">
        <v>113356435.23</v>
      </c>
      <c r="AA133" s="53">
        <v>92231142.379999995</v>
      </c>
      <c r="AB133" s="53">
        <v>81396205.620000005</v>
      </c>
      <c r="AC133" s="53">
        <v>10834936.75999999</v>
      </c>
      <c r="AD133" s="54">
        <v>21125292.850000009</v>
      </c>
      <c r="AE133" s="53">
        <v>423165785.45999998</v>
      </c>
      <c r="AF133" s="53">
        <v>4346766.0600000098</v>
      </c>
      <c r="AG133" s="53">
        <v>427512551.51999998</v>
      </c>
      <c r="AH133" s="53">
        <v>380957695.13999999</v>
      </c>
      <c r="AI133" s="53">
        <v>345435157.49000001</v>
      </c>
      <c r="AJ133" s="53">
        <v>35522537.650000021</v>
      </c>
      <c r="AK133" s="55">
        <v>46554856.379999995</v>
      </c>
      <c r="AM133" s="59">
        <f t="shared" si="32"/>
        <v>9.7786759085449291E-3</v>
      </c>
      <c r="AN133" s="57">
        <f t="shared" si="33"/>
        <v>5.74702739433705E-3</v>
      </c>
      <c r="AO133" s="57">
        <f t="shared" si="34"/>
        <v>9.4547099223874654E-3</v>
      </c>
      <c r="AP133" s="57">
        <f t="shared" si="35"/>
        <v>9.8441874612939951E-3</v>
      </c>
      <c r="AQ133" s="57">
        <f t="shared" si="36"/>
        <v>8.2572769172555849E-3</v>
      </c>
      <c r="AR133" s="57">
        <f t="shared" si="37"/>
        <v>6.5416951939141849E-2</v>
      </c>
      <c r="AS133" s="58">
        <f t="shared" si="38"/>
        <v>3.8082549103439405E-3</v>
      </c>
      <c r="AT133" s="59">
        <f t="shared" si="58"/>
        <v>1.0096958957811902E-2</v>
      </c>
      <c r="AU133" s="57">
        <f t="shared" si="58"/>
        <v>1.4888777412278246E-3</v>
      </c>
      <c r="AV133" s="57">
        <f t="shared" si="58"/>
        <v>9.7107354318975384E-3</v>
      </c>
      <c r="AW133" s="57">
        <f t="shared" si="58"/>
        <v>8.262718382967835E-3</v>
      </c>
      <c r="AX133" s="57">
        <f t="shared" si="58"/>
        <v>8.3680467546191819E-3</v>
      </c>
      <c r="AY133" s="57">
        <f t="shared" si="58"/>
        <v>4.4278849959469985E-3</v>
      </c>
      <c r="AZ133" s="58">
        <f t="shared" si="58"/>
        <v>3.7889611040103896E-2</v>
      </c>
      <c r="BA133" s="59">
        <f t="shared" si="58"/>
        <v>1.0564352817409375E-2</v>
      </c>
      <c r="BB133" s="57">
        <f t="shared" si="58"/>
        <v>-3.4379432191766249E-3</v>
      </c>
      <c r="BC133" s="57">
        <f t="shared" si="58"/>
        <v>9.6995264086407948E-3</v>
      </c>
      <c r="BD133" s="57">
        <f t="shared" si="58"/>
        <v>9.70214475819298E-3</v>
      </c>
      <c r="BE133" s="57">
        <f t="shared" si="58"/>
        <v>9.7083544401007933E-3</v>
      </c>
      <c r="BF133" s="57">
        <f t="shared" si="58"/>
        <v>9.5754046002474395E-3</v>
      </c>
      <c r="BG133" s="58">
        <f t="shared" si="58"/>
        <v>9.61669366056217E-3</v>
      </c>
      <c r="BH133" s="59">
        <f t="shared" si="59"/>
        <v>1.0194804426520925E-2</v>
      </c>
      <c r="BI133" s="57">
        <f t="shared" si="59"/>
        <v>3.5674099250904735E-3</v>
      </c>
      <c r="BJ133" s="57">
        <f t="shared" si="59"/>
        <v>1.0039250875056799E-2</v>
      </c>
      <c r="BK133" s="57">
        <f t="shared" si="59"/>
        <v>8.6459673394274593E-3</v>
      </c>
      <c r="BL133" s="57">
        <f t="shared" si="59"/>
        <v>7.9110909175603723E-3</v>
      </c>
      <c r="BM133" s="57">
        <f t="shared" si="59"/>
        <v>2.861384961599038E-2</v>
      </c>
      <c r="BN133" s="58">
        <f t="shared" si="59"/>
        <v>3.3865977087067851E-2</v>
      </c>
      <c r="BO133" s="59">
        <f t="shared" si="39"/>
        <v>5.1352322408114638E-2</v>
      </c>
      <c r="BP133" s="57">
        <f t="shared" si="40"/>
        <v>6.9268728399269983E-3</v>
      </c>
      <c r="BQ133" s="57">
        <f t="shared" si="41"/>
        <v>-2.1422641530321352E-2</v>
      </c>
      <c r="BR133" s="58">
        <f t="shared" si="42"/>
        <v>8.4105851640328827E-3</v>
      </c>
      <c r="BS133" s="59">
        <f t="shared" si="43"/>
        <v>0.9740094278047301</v>
      </c>
      <c r="BT133" s="57">
        <f t="shared" si="44"/>
        <v>0.80929784694325169</v>
      </c>
      <c r="BU133" s="57">
        <f t="shared" si="45"/>
        <v>0.96962017756439633</v>
      </c>
      <c r="BV133" s="58">
        <f t="shared" si="46"/>
        <v>0.81363834521492473</v>
      </c>
      <c r="BW133" s="59">
        <f t="shared" si="47"/>
        <v>0.81550987544055398</v>
      </c>
      <c r="BX133" s="57">
        <f t="shared" si="48"/>
        <v>0.98567466786069746</v>
      </c>
      <c r="BY133" s="57">
        <f t="shared" si="49"/>
        <v>0.95390318503912586</v>
      </c>
      <c r="BZ133" s="58">
        <f t="shared" si="50"/>
        <v>0.88252409673774668</v>
      </c>
      <c r="CA133" s="60">
        <f t="shared" si="51"/>
        <v>40.919137032716144</v>
      </c>
      <c r="CB133" s="61">
        <f t="shared" si="52"/>
        <v>33.703688335003733</v>
      </c>
      <c r="CC133" s="61">
        <f t="shared" si="53"/>
        <v>43.31843405539037</v>
      </c>
      <c r="CD133" s="62">
        <f t="shared" si="54"/>
        <v>38.283463633027885</v>
      </c>
    </row>
    <row r="134" spans="1:82" x14ac:dyDescent="0.25">
      <c r="A134" s="1" t="s">
        <v>229</v>
      </c>
      <c r="B134" t="s">
        <v>228</v>
      </c>
      <c r="C134" s="63">
        <v>98780820.459999993</v>
      </c>
      <c r="D134" s="64">
        <v>5072624.5400000066</v>
      </c>
      <c r="E134" s="64">
        <v>103853445</v>
      </c>
      <c r="F134" s="64">
        <v>101154234.54000001</v>
      </c>
      <c r="G134" s="64">
        <v>82492277.209999993</v>
      </c>
      <c r="H134" s="64">
        <v>18661957.330000013</v>
      </c>
      <c r="I134" s="65">
        <v>2699210.4599999934</v>
      </c>
      <c r="J134" s="63">
        <v>101227191</v>
      </c>
      <c r="K134" s="64">
        <v>701187.88000000268</v>
      </c>
      <c r="L134" s="64">
        <v>101928378.88</v>
      </c>
      <c r="M134" s="64">
        <v>82490417.570000008</v>
      </c>
      <c r="N134" s="64">
        <v>81308714.939999998</v>
      </c>
      <c r="O134" s="64">
        <v>1181702.6300000055</v>
      </c>
      <c r="P134" s="65">
        <v>19437961.309999999</v>
      </c>
      <c r="Q134" s="63">
        <v>110746781</v>
      </c>
      <c r="R134" s="64">
        <v>-2372488.5900000036</v>
      </c>
      <c r="S134" s="64">
        <v>108374292.41</v>
      </c>
      <c r="T134" s="64">
        <v>105081900.65000001</v>
      </c>
      <c r="U134" s="64">
        <v>100237959.72</v>
      </c>
      <c r="V134" s="64">
        <v>4843940.9300000072</v>
      </c>
      <c r="W134" s="65">
        <v>3292391.7599999905</v>
      </c>
      <c r="X134" s="63">
        <v>112410993</v>
      </c>
      <c r="Y134" s="64">
        <v>945442.23000000417</v>
      </c>
      <c r="Z134" s="64">
        <v>113356435.23</v>
      </c>
      <c r="AA134" s="64">
        <v>92231142.379999995</v>
      </c>
      <c r="AB134" s="64">
        <v>81396205.620000005</v>
      </c>
      <c r="AC134" s="64">
        <v>10834936.75999999</v>
      </c>
      <c r="AD134" s="65">
        <v>21125292.850000009</v>
      </c>
      <c r="AE134" s="64">
        <v>423165785.45999998</v>
      </c>
      <c r="AF134" s="64">
        <v>4346766.0600000098</v>
      </c>
      <c r="AG134" s="64">
        <v>427512551.51999998</v>
      </c>
      <c r="AH134" s="64">
        <v>380957695.13999999</v>
      </c>
      <c r="AI134" s="64">
        <v>345435157.49000001</v>
      </c>
      <c r="AJ134" s="64">
        <v>35522537.650000021</v>
      </c>
      <c r="AK134" s="66">
        <v>46554856.379999995</v>
      </c>
      <c r="AM134" s="70">
        <f t="shared" si="32"/>
        <v>9.7786759085449291E-3</v>
      </c>
      <c r="AN134" s="68">
        <f t="shared" si="33"/>
        <v>5.74702739433705E-3</v>
      </c>
      <c r="AO134" s="68">
        <f t="shared" si="34"/>
        <v>9.4547099223874654E-3</v>
      </c>
      <c r="AP134" s="68">
        <f t="shared" si="35"/>
        <v>9.8441874612939951E-3</v>
      </c>
      <c r="AQ134" s="68">
        <f t="shared" si="36"/>
        <v>8.2572769172555849E-3</v>
      </c>
      <c r="AR134" s="68">
        <f t="shared" si="37"/>
        <v>6.5416951939141849E-2</v>
      </c>
      <c r="AS134" s="69">
        <f t="shared" si="38"/>
        <v>3.8082549103439405E-3</v>
      </c>
      <c r="AT134" s="70">
        <f t="shared" si="58"/>
        <v>1.0096958957811902E-2</v>
      </c>
      <c r="AU134" s="68">
        <f t="shared" si="58"/>
        <v>1.4888777412278246E-3</v>
      </c>
      <c r="AV134" s="68">
        <f t="shared" si="58"/>
        <v>9.7107354318975384E-3</v>
      </c>
      <c r="AW134" s="68">
        <f t="shared" si="58"/>
        <v>8.262718382967835E-3</v>
      </c>
      <c r="AX134" s="68">
        <f t="shared" si="58"/>
        <v>8.3680467546191819E-3</v>
      </c>
      <c r="AY134" s="68">
        <f t="shared" si="58"/>
        <v>4.4278849959469985E-3</v>
      </c>
      <c r="AZ134" s="69">
        <f t="shared" si="58"/>
        <v>3.7889611040103896E-2</v>
      </c>
      <c r="BA134" s="70">
        <f t="shared" si="58"/>
        <v>1.0564352817409375E-2</v>
      </c>
      <c r="BB134" s="68">
        <f t="shared" si="58"/>
        <v>-3.4379432191766249E-3</v>
      </c>
      <c r="BC134" s="68">
        <f t="shared" si="58"/>
        <v>9.6995264086407948E-3</v>
      </c>
      <c r="BD134" s="68">
        <f t="shared" si="58"/>
        <v>9.70214475819298E-3</v>
      </c>
      <c r="BE134" s="68">
        <f t="shared" si="58"/>
        <v>9.7083544401007933E-3</v>
      </c>
      <c r="BF134" s="68">
        <f t="shared" si="58"/>
        <v>9.5754046002474395E-3</v>
      </c>
      <c r="BG134" s="69">
        <f t="shared" si="58"/>
        <v>9.61669366056217E-3</v>
      </c>
      <c r="BH134" s="70">
        <f t="shared" si="59"/>
        <v>1.0194804426520925E-2</v>
      </c>
      <c r="BI134" s="68">
        <f t="shared" si="59"/>
        <v>3.5674099250904735E-3</v>
      </c>
      <c r="BJ134" s="68">
        <f t="shared" si="59"/>
        <v>1.0039250875056799E-2</v>
      </c>
      <c r="BK134" s="68">
        <f t="shared" si="59"/>
        <v>8.6459673394274593E-3</v>
      </c>
      <c r="BL134" s="68">
        <f t="shared" si="59"/>
        <v>7.9110909175603723E-3</v>
      </c>
      <c r="BM134" s="68">
        <f t="shared" si="59"/>
        <v>2.861384961599038E-2</v>
      </c>
      <c r="BN134" s="69">
        <f t="shared" si="59"/>
        <v>3.3865977087067851E-2</v>
      </c>
      <c r="BO134" s="70">
        <f t="shared" si="39"/>
        <v>5.1352322408114638E-2</v>
      </c>
      <c r="BP134" s="68">
        <f t="shared" si="40"/>
        <v>6.9268728399269983E-3</v>
      </c>
      <c r="BQ134" s="68">
        <f t="shared" si="41"/>
        <v>-2.1422641530321352E-2</v>
      </c>
      <c r="BR134" s="69">
        <f t="shared" si="42"/>
        <v>8.4105851640328827E-3</v>
      </c>
      <c r="BS134" s="70">
        <f t="shared" si="43"/>
        <v>0.9740094278047301</v>
      </c>
      <c r="BT134" s="68">
        <f t="shared" si="44"/>
        <v>0.80929784694325169</v>
      </c>
      <c r="BU134" s="68">
        <f t="shared" si="45"/>
        <v>0.96962017756439633</v>
      </c>
      <c r="BV134" s="69">
        <f t="shared" si="46"/>
        <v>0.81363834521492473</v>
      </c>
      <c r="BW134" s="70">
        <f t="shared" si="47"/>
        <v>0.81550987544055398</v>
      </c>
      <c r="BX134" s="68">
        <f t="shared" si="48"/>
        <v>0.98567466786069746</v>
      </c>
      <c r="BY134" s="68">
        <f t="shared" si="49"/>
        <v>0.95390318503912586</v>
      </c>
      <c r="BZ134" s="69">
        <f t="shared" si="50"/>
        <v>0.88252409673774668</v>
      </c>
      <c r="CA134" s="71">
        <f t="shared" si="51"/>
        <v>40.919137032716144</v>
      </c>
      <c r="CB134" s="72">
        <f t="shared" si="52"/>
        <v>33.703688335003733</v>
      </c>
      <c r="CC134" s="72">
        <f t="shared" si="53"/>
        <v>43.31843405539037</v>
      </c>
      <c r="CD134" s="73">
        <f t="shared" si="54"/>
        <v>38.283463633027885</v>
      </c>
    </row>
    <row r="135" spans="1:82" s="51" customFormat="1" x14ac:dyDescent="0.25">
      <c r="A135" s="50" t="s">
        <v>230</v>
      </c>
      <c r="B135" s="51" t="s">
        <v>231</v>
      </c>
      <c r="C135" s="52">
        <v>11665082</v>
      </c>
      <c r="D135" s="53">
        <v>1490090.1600000001</v>
      </c>
      <c r="E135" s="53">
        <v>13155172.16</v>
      </c>
      <c r="F135" s="53">
        <v>12367608.59</v>
      </c>
      <c r="G135" s="53">
        <v>11183493.15</v>
      </c>
      <c r="H135" s="53">
        <v>1184115.4399999995</v>
      </c>
      <c r="I135" s="54">
        <v>787563.5700000003</v>
      </c>
      <c r="J135" s="52">
        <v>14493419</v>
      </c>
      <c r="K135" s="53">
        <v>-426417.07999999938</v>
      </c>
      <c r="L135" s="53">
        <v>14067001.92</v>
      </c>
      <c r="M135" s="53">
        <v>12084311.93</v>
      </c>
      <c r="N135" s="53">
        <v>11510007.66</v>
      </c>
      <c r="O135" s="53">
        <v>574304.26999999967</v>
      </c>
      <c r="P135" s="54">
        <v>1982689.9900000012</v>
      </c>
      <c r="Q135" s="52">
        <v>14804952</v>
      </c>
      <c r="R135" s="53">
        <v>-85000</v>
      </c>
      <c r="S135" s="53">
        <v>14719952</v>
      </c>
      <c r="T135" s="53">
        <v>12875393.550000001</v>
      </c>
      <c r="U135" s="53">
        <v>11398112.859999999</v>
      </c>
      <c r="V135" s="53">
        <v>1477280.6900000013</v>
      </c>
      <c r="W135" s="54">
        <v>1844558.4499999993</v>
      </c>
      <c r="X135" s="52">
        <v>15632261</v>
      </c>
      <c r="Y135" s="53">
        <v>156348.11999999918</v>
      </c>
      <c r="Z135" s="53">
        <v>15788609.119999999</v>
      </c>
      <c r="AA135" s="53">
        <v>10243113.460000001</v>
      </c>
      <c r="AB135" s="53">
        <v>9360652.8300000001</v>
      </c>
      <c r="AC135" s="53">
        <v>882460.63000000024</v>
      </c>
      <c r="AD135" s="54">
        <v>5545495.6599999992</v>
      </c>
      <c r="AE135" s="53">
        <v>56595714</v>
      </c>
      <c r="AF135" s="53">
        <v>1135021.2</v>
      </c>
      <c r="AG135" s="53">
        <v>57730735.199999996</v>
      </c>
      <c r="AH135" s="53">
        <v>47570427.530000001</v>
      </c>
      <c r="AI135" s="53">
        <v>43452266.5</v>
      </c>
      <c r="AJ135" s="53">
        <v>4118161.0300000007</v>
      </c>
      <c r="AK135" s="55">
        <v>10160307.67</v>
      </c>
      <c r="AM135" s="59">
        <f t="shared" ref="AM135:AM198" si="60">C135/$C$203</f>
        <v>1.1547692739684408E-3</v>
      </c>
      <c r="AN135" s="57">
        <f t="shared" ref="AN135:AN198" si="61">D135/$D$203</f>
        <v>1.6881968894059064E-3</v>
      </c>
      <c r="AO135" s="57">
        <f t="shared" ref="AO135:AO198" si="62">E135/$E$203</f>
        <v>1.1976332297100722E-3</v>
      </c>
      <c r="AP135" s="57">
        <f t="shared" ref="AP135:AP198" si="63">F135/$F$203</f>
        <v>1.2035982276127647E-3</v>
      </c>
      <c r="AQ135" s="57">
        <f t="shared" ref="AQ135:AQ198" si="64">G135/$G$203</f>
        <v>1.1194405460125492E-3</v>
      </c>
      <c r="AR135" s="57">
        <f t="shared" ref="AR135:AR198" si="65">H135/$H$203</f>
        <v>4.1507555429007997E-3</v>
      </c>
      <c r="AS135" s="58">
        <f t="shared" ref="AS135:AS198" si="66">I135/$I$203</f>
        <v>1.111155605354505E-3</v>
      </c>
      <c r="AT135" s="59">
        <f t="shared" si="58"/>
        <v>1.4456536366930426E-3</v>
      </c>
      <c r="AU135" s="57">
        <f t="shared" si="58"/>
        <v>-9.054390656201319E-4</v>
      </c>
      <c r="AV135" s="57">
        <f t="shared" si="58"/>
        <v>1.3401658641695323E-3</v>
      </c>
      <c r="AW135" s="57">
        <f t="shared" si="58"/>
        <v>1.210434730128479E-3</v>
      </c>
      <c r="AX135" s="57">
        <f t="shared" si="58"/>
        <v>1.1845751382982678E-3</v>
      </c>
      <c r="AY135" s="57">
        <f t="shared" si="58"/>
        <v>2.1519400868569454E-3</v>
      </c>
      <c r="AZ135" s="58">
        <f t="shared" si="58"/>
        <v>3.8647752887315283E-3</v>
      </c>
      <c r="BA135" s="59">
        <f t="shared" si="58"/>
        <v>1.4122734309795475E-3</v>
      </c>
      <c r="BB135" s="57">
        <f t="shared" si="58"/>
        <v>-1.2317242530132154E-4</v>
      </c>
      <c r="BC135" s="57">
        <f t="shared" si="58"/>
        <v>1.3174394035974394E-3</v>
      </c>
      <c r="BD135" s="57">
        <f t="shared" si="58"/>
        <v>1.1887768613633675E-3</v>
      </c>
      <c r="BE135" s="57">
        <f t="shared" si="58"/>
        <v>1.1039422580253506E-3</v>
      </c>
      <c r="BF135" s="57">
        <f t="shared" si="58"/>
        <v>2.9202586322378426E-3</v>
      </c>
      <c r="BG135" s="58">
        <f t="shared" si="58"/>
        <v>5.3877408418284423E-3</v>
      </c>
      <c r="BH135" s="59">
        <f t="shared" si="59"/>
        <v>1.4177247205647441E-3</v>
      </c>
      <c r="BI135" s="57">
        <f t="shared" si="59"/>
        <v>5.8994385628112988E-4</v>
      </c>
      <c r="BJ135" s="57">
        <f t="shared" si="59"/>
        <v>1.398295629200775E-3</v>
      </c>
      <c r="BK135" s="57">
        <f t="shared" si="59"/>
        <v>9.6021389461195799E-4</v>
      </c>
      <c r="BL135" s="57">
        <f t="shared" si="59"/>
        <v>9.0978412349547043E-4</v>
      </c>
      <c r="BM135" s="57">
        <f t="shared" si="59"/>
        <v>2.3304792928807235E-3</v>
      </c>
      <c r="BN135" s="58">
        <f t="shared" si="59"/>
        <v>8.8899893739458422E-3</v>
      </c>
      <c r="BO135" s="59">
        <f t="shared" si="39"/>
        <v>0.12773936436966324</v>
      </c>
      <c r="BP135" s="57">
        <f t="shared" si="40"/>
        <v>-2.9421427752830395E-2</v>
      </c>
      <c r="BQ135" s="57">
        <f t="shared" si="41"/>
        <v>-5.7413222278599758E-3</v>
      </c>
      <c r="BR135" s="58">
        <f t="shared" si="42"/>
        <v>1.0001631881658014E-2</v>
      </c>
      <c r="BS135" s="59">
        <f t="shared" si="43"/>
        <v>0.94013278120413435</v>
      </c>
      <c r="BT135" s="57">
        <f t="shared" si="44"/>
        <v>0.8590538338392435</v>
      </c>
      <c r="BU135" s="57">
        <f t="shared" si="45"/>
        <v>0.874689914070372</v>
      </c>
      <c r="BV135" s="58">
        <f t="shared" si="46"/>
        <v>0.64876604279376837</v>
      </c>
      <c r="BW135" s="59">
        <f t="shared" si="47"/>
        <v>0.90425671774918293</v>
      </c>
      <c r="BX135" s="57">
        <f t="shared" si="48"/>
        <v>0.95247521966275495</v>
      </c>
      <c r="BY135" s="57">
        <f t="shared" si="49"/>
        <v>0.88526325938984585</v>
      </c>
      <c r="BZ135" s="58">
        <f t="shared" si="50"/>
        <v>0.91384839839507148</v>
      </c>
      <c r="CA135" s="60">
        <f t="shared" si="51"/>
        <v>5.0029726680506723</v>
      </c>
      <c r="CB135" s="61">
        <f t="shared" si="52"/>
        <v>4.9373720612587686</v>
      </c>
      <c r="CC135" s="61">
        <f t="shared" si="53"/>
        <v>5.3076874607603841</v>
      </c>
      <c r="CD135" s="62">
        <f t="shared" si="54"/>
        <v>4.2517294214922687</v>
      </c>
    </row>
    <row r="136" spans="1:82" x14ac:dyDescent="0.25">
      <c r="A136" s="1" t="s">
        <v>232</v>
      </c>
      <c r="B136" t="s">
        <v>233</v>
      </c>
      <c r="C136" s="63">
        <v>11665082</v>
      </c>
      <c r="D136" s="64">
        <v>1490090.1600000001</v>
      </c>
      <c r="E136" s="64">
        <v>13155172.16</v>
      </c>
      <c r="F136" s="64">
        <v>12367608.59</v>
      </c>
      <c r="G136" s="64">
        <v>11183493.15</v>
      </c>
      <c r="H136" s="64">
        <v>1184115.4399999995</v>
      </c>
      <c r="I136" s="65">
        <v>787563.5700000003</v>
      </c>
      <c r="J136" s="63">
        <v>14493419</v>
      </c>
      <c r="K136" s="64">
        <v>-426417.07999999938</v>
      </c>
      <c r="L136" s="64">
        <v>14067001.92</v>
      </c>
      <c r="M136" s="64">
        <v>12084311.93</v>
      </c>
      <c r="N136" s="64">
        <v>11510007.66</v>
      </c>
      <c r="O136" s="64">
        <v>574304.26999999967</v>
      </c>
      <c r="P136" s="65">
        <v>1982689.9900000012</v>
      </c>
      <c r="Q136" s="63">
        <v>14804952</v>
      </c>
      <c r="R136" s="64">
        <v>-85000</v>
      </c>
      <c r="S136" s="64">
        <v>14719952</v>
      </c>
      <c r="T136" s="64">
        <v>12875393.550000001</v>
      </c>
      <c r="U136" s="64">
        <v>11398112.859999999</v>
      </c>
      <c r="V136" s="64">
        <v>1477280.6900000013</v>
      </c>
      <c r="W136" s="65">
        <v>1844558.4499999993</v>
      </c>
      <c r="X136" s="63">
        <v>15632261</v>
      </c>
      <c r="Y136" s="64">
        <v>156348.11999999918</v>
      </c>
      <c r="Z136" s="64">
        <v>15788609.119999999</v>
      </c>
      <c r="AA136" s="64">
        <v>10243113.460000001</v>
      </c>
      <c r="AB136" s="64">
        <v>9360652.8300000001</v>
      </c>
      <c r="AC136" s="64">
        <v>882460.63000000024</v>
      </c>
      <c r="AD136" s="65">
        <v>5545495.6599999992</v>
      </c>
      <c r="AE136" s="64">
        <v>56595714</v>
      </c>
      <c r="AF136" s="64">
        <v>1135021.2</v>
      </c>
      <c r="AG136" s="64">
        <v>57730735.199999996</v>
      </c>
      <c r="AH136" s="64">
        <v>47570427.530000001</v>
      </c>
      <c r="AI136" s="64">
        <v>43452266.5</v>
      </c>
      <c r="AJ136" s="64">
        <v>4118161.0300000007</v>
      </c>
      <c r="AK136" s="66">
        <v>10160307.67</v>
      </c>
      <c r="AM136" s="70">
        <f t="shared" si="60"/>
        <v>1.1547692739684408E-3</v>
      </c>
      <c r="AN136" s="68">
        <f t="shared" si="61"/>
        <v>1.6881968894059064E-3</v>
      </c>
      <c r="AO136" s="68">
        <f t="shared" si="62"/>
        <v>1.1976332297100722E-3</v>
      </c>
      <c r="AP136" s="68">
        <f t="shared" si="63"/>
        <v>1.2035982276127647E-3</v>
      </c>
      <c r="AQ136" s="68">
        <f t="shared" si="64"/>
        <v>1.1194405460125492E-3</v>
      </c>
      <c r="AR136" s="68">
        <f t="shared" si="65"/>
        <v>4.1507555429007997E-3</v>
      </c>
      <c r="AS136" s="69">
        <f t="shared" si="66"/>
        <v>1.111155605354505E-3</v>
      </c>
      <c r="AT136" s="70">
        <f t="shared" si="58"/>
        <v>1.4456536366930426E-3</v>
      </c>
      <c r="AU136" s="68">
        <f t="shared" si="58"/>
        <v>-9.054390656201319E-4</v>
      </c>
      <c r="AV136" s="68">
        <f t="shared" si="58"/>
        <v>1.3401658641695323E-3</v>
      </c>
      <c r="AW136" s="68">
        <f t="shared" si="58"/>
        <v>1.210434730128479E-3</v>
      </c>
      <c r="AX136" s="68">
        <f t="shared" si="58"/>
        <v>1.1845751382982678E-3</v>
      </c>
      <c r="AY136" s="68">
        <f t="shared" si="58"/>
        <v>2.1519400868569454E-3</v>
      </c>
      <c r="AZ136" s="69">
        <f t="shared" si="58"/>
        <v>3.8647752887315283E-3</v>
      </c>
      <c r="BA136" s="70">
        <f t="shared" si="58"/>
        <v>1.4122734309795475E-3</v>
      </c>
      <c r="BB136" s="68">
        <f t="shared" si="58"/>
        <v>-1.2317242530132154E-4</v>
      </c>
      <c r="BC136" s="68">
        <f t="shared" si="58"/>
        <v>1.3174394035974394E-3</v>
      </c>
      <c r="BD136" s="68">
        <f t="shared" si="58"/>
        <v>1.1887768613633675E-3</v>
      </c>
      <c r="BE136" s="68">
        <f t="shared" si="58"/>
        <v>1.1039422580253506E-3</v>
      </c>
      <c r="BF136" s="68">
        <f t="shared" si="58"/>
        <v>2.9202586322378426E-3</v>
      </c>
      <c r="BG136" s="69">
        <f t="shared" si="58"/>
        <v>5.3877408418284423E-3</v>
      </c>
      <c r="BH136" s="70">
        <f t="shared" si="59"/>
        <v>1.4177247205647441E-3</v>
      </c>
      <c r="BI136" s="68">
        <f t="shared" si="59"/>
        <v>5.8994385628112988E-4</v>
      </c>
      <c r="BJ136" s="68">
        <f t="shared" si="59"/>
        <v>1.398295629200775E-3</v>
      </c>
      <c r="BK136" s="68">
        <f t="shared" si="59"/>
        <v>9.6021389461195799E-4</v>
      </c>
      <c r="BL136" s="68">
        <f t="shared" si="59"/>
        <v>9.0978412349547043E-4</v>
      </c>
      <c r="BM136" s="68">
        <f t="shared" si="59"/>
        <v>2.3304792928807235E-3</v>
      </c>
      <c r="BN136" s="69">
        <f t="shared" si="59"/>
        <v>8.8899893739458422E-3</v>
      </c>
      <c r="BO136" s="70">
        <f t="shared" ref="BO136:BO199" si="67">D136/C136</f>
        <v>0.12773936436966324</v>
      </c>
      <c r="BP136" s="68">
        <f t="shared" ref="BP136:BP199" si="68">K136/J136</f>
        <v>-2.9421427752830395E-2</v>
      </c>
      <c r="BQ136" s="68">
        <f t="shared" ref="BQ136:BQ199" si="69">R136/Q136</f>
        <v>-5.7413222278599758E-3</v>
      </c>
      <c r="BR136" s="69">
        <f t="shared" ref="BR136:BR199" si="70">Y136/X136</f>
        <v>1.0001631881658014E-2</v>
      </c>
      <c r="BS136" s="70">
        <f t="shared" ref="BS136:BS199" si="71">F136/E136</f>
        <v>0.94013278120413435</v>
      </c>
      <c r="BT136" s="68">
        <f t="shared" ref="BT136:BT199" si="72">M136/L136</f>
        <v>0.8590538338392435</v>
      </c>
      <c r="BU136" s="68">
        <f t="shared" ref="BU136:BU199" si="73">T136/S136</f>
        <v>0.874689914070372</v>
      </c>
      <c r="BV136" s="69">
        <f t="shared" ref="BV136:BV199" si="74">AA136/Z136</f>
        <v>0.64876604279376837</v>
      </c>
      <c r="BW136" s="70">
        <f t="shared" ref="BW136:BW199" si="75">G136/F136</f>
        <v>0.90425671774918293</v>
      </c>
      <c r="BX136" s="68">
        <f t="shared" ref="BX136:BX199" si="76">N136/M136</f>
        <v>0.95247521966275495</v>
      </c>
      <c r="BY136" s="68">
        <f t="shared" ref="BY136:BY199" si="77">U136/T136</f>
        <v>0.88526325938984585</v>
      </c>
      <c r="BZ136" s="69">
        <f t="shared" ref="BZ136:BZ199" si="78">AB136/AA136</f>
        <v>0.91384839839507148</v>
      </c>
      <c r="CA136" s="71">
        <f t="shared" ref="CA136:CA199" si="79">F136/$CA$2</f>
        <v>5.0029726680506723</v>
      </c>
      <c r="CB136" s="72">
        <f t="shared" ref="CB136:CB199" si="80">M136/$CB$2</f>
        <v>4.9373720612587686</v>
      </c>
      <c r="CC136" s="72">
        <f t="shared" ref="CC136:CC199" si="81">T136/$CC$2</f>
        <v>5.3076874607603841</v>
      </c>
      <c r="CD136" s="73">
        <f t="shared" ref="CD136:CD199" si="82">AA136/$CD$2</f>
        <v>4.2517294214922687</v>
      </c>
    </row>
    <row r="137" spans="1:82" s="38" customFormat="1" x14ac:dyDescent="0.25">
      <c r="A137" s="37">
        <v>46</v>
      </c>
      <c r="B137" s="38" t="s">
        <v>234</v>
      </c>
      <c r="C137" s="39">
        <v>149019807.09999999</v>
      </c>
      <c r="D137" s="40">
        <v>37101757.630000003</v>
      </c>
      <c r="E137" s="40">
        <v>186121564.73000002</v>
      </c>
      <c r="F137" s="40">
        <v>107622382.73999998</v>
      </c>
      <c r="G137" s="40">
        <v>103312287.84</v>
      </c>
      <c r="H137" s="40">
        <v>4310094.8999999976</v>
      </c>
      <c r="I137" s="41">
        <v>78499181.99000001</v>
      </c>
      <c r="J137" s="39">
        <v>156360874</v>
      </c>
      <c r="K137" s="40">
        <v>9765269.9800000004</v>
      </c>
      <c r="L137" s="40">
        <v>166126143.98000002</v>
      </c>
      <c r="M137" s="40">
        <v>83975809.150000006</v>
      </c>
      <c r="N137" s="40">
        <v>75563828.270000011</v>
      </c>
      <c r="O137" s="40">
        <v>8411980.8800000008</v>
      </c>
      <c r="P137" s="41">
        <v>82150334.830000013</v>
      </c>
      <c r="Q137" s="39">
        <v>195189714.90000001</v>
      </c>
      <c r="R137" s="40">
        <v>8893649.9399999976</v>
      </c>
      <c r="S137" s="40">
        <v>204083364.84</v>
      </c>
      <c r="T137" s="40">
        <v>163610458.00000003</v>
      </c>
      <c r="U137" s="40">
        <v>144793634.92999998</v>
      </c>
      <c r="V137" s="40">
        <v>18816823.070000015</v>
      </c>
      <c r="W137" s="41">
        <v>40472906.839999989</v>
      </c>
      <c r="X137" s="39">
        <v>200742654.90000001</v>
      </c>
      <c r="Y137" s="40">
        <v>18312696.169999987</v>
      </c>
      <c r="Z137" s="40">
        <v>219055351.07000002</v>
      </c>
      <c r="AA137" s="40">
        <v>146149998.42999998</v>
      </c>
      <c r="AB137" s="40">
        <v>132385718.51000001</v>
      </c>
      <c r="AC137" s="40">
        <v>13764279.919999996</v>
      </c>
      <c r="AD137" s="41">
        <v>72905352.639999986</v>
      </c>
      <c r="AE137" s="40">
        <v>701313050.89999998</v>
      </c>
      <c r="AF137" s="40">
        <v>74073373.719999984</v>
      </c>
      <c r="AG137" s="40">
        <v>775386424.62</v>
      </c>
      <c r="AH137" s="40">
        <v>501358648.31999999</v>
      </c>
      <c r="AI137" s="40">
        <v>456055469.54999995</v>
      </c>
      <c r="AJ137" s="40">
        <v>45303178.770000018</v>
      </c>
      <c r="AK137" s="42">
        <v>274027776.30000001</v>
      </c>
      <c r="AM137" s="46">
        <f t="shared" si="60"/>
        <v>1.4752017555623193E-2</v>
      </c>
      <c r="AN137" s="44">
        <f t="shared" si="61"/>
        <v>4.2034417449248747E-2</v>
      </c>
      <c r="AO137" s="44">
        <f t="shared" si="62"/>
        <v>1.6944314219167329E-2</v>
      </c>
      <c r="AP137" s="44">
        <f t="shared" si="63"/>
        <v>1.0473658522963215E-2</v>
      </c>
      <c r="AQ137" s="44">
        <f t="shared" si="64"/>
        <v>1.0341309495898895E-2</v>
      </c>
      <c r="AR137" s="44">
        <f t="shared" si="65"/>
        <v>1.5108451163007778E-2</v>
      </c>
      <c r="AS137" s="45">
        <f t="shared" si="66"/>
        <v>0.11075271813795537</v>
      </c>
      <c r="AT137" s="46">
        <f t="shared" si="58"/>
        <v>1.5596296921699608E-2</v>
      </c>
      <c r="AU137" s="44">
        <f t="shared" si="58"/>
        <v>2.0735231633356568E-2</v>
      </c>
      <c r="AV137" s="44">
        <f t="shared" si="58"/>
        <v>1.5826868338702046E-2</v>
      </c>
      <c r="AW137" s="44">
        <f t="shared" si="58"/>
        <v>8.4115038137550727E-3</v>
      </c>
      <c r="AX137" s="44">
        <f t="shared" si="58"/>
        <v>7.7768004129444524E-3</v>
      </c>
      <c r="AY137" s="44">
        <f t="shared" si="58"/>
        <v>3.152001440899295E-2</v>
      </c>
      <c r="AZ137" s="45">
        <f t="shared" si="58"/>
        <v>0.16013223732067405</v>
      </c>
      <c r="BA137" s="46">
        <f t="shared" si="58"/>
        <v>1.8619530029799672E-2</v>
      </c>
      <c r="BB137" s="44">
        <f t="shared" si="58"/>
        <v>1.2887675681067676E-2</v>
      </c>
      <c r="BC137" s="44">
        <f t="shared" si="58"/>
        <v>1.8265512445894406E-2</v>
      </c>
      <c r="BD137" s="44">
        <f t="shared" si="58"/>
        <v>1.5106049068881711E-2</v>
      </c>
      <c r="BE137" s="44">
        <f t="shared" si="58"/>
        <v>1.4023708508210232E-2</v>
      </c>
      <c r="BF137" s="44">
        <f t="shared" si="58"/>
        <v>3.7196715812659598E-2</v>
      </c>
      <c r="BG137" s="45">
        <f t="shared" si="58"/>
        <v>0.11821665676649376</v>
      </c>
      <c r="BH137" s="46">
        <f t="shared" si="59"/>
        <v>1.8205800448414172E-2</v>
      </c>
      <c r="BI137" s="44">
        <f t="shared" si="59"/>
        <v>6.9098768807930186E-2</v>
      </c>
      <c r="BJ137" s="44">
        <f t="shared" si="59"/>
        <v>1.9400324476094341E-2</v>
      </c>
      <c r="BK137" s="44">
        <f t="shared" si="59"/>
        <v>1.370044954964326E-2</v>
      </c>
      <c r="BL137" s="44">
        <f t="shared" si="59"/>
        <v>1.2866883011827117E-2</v>
      </c>
      <c r="BM137" s="44">
        <f t="shared" si="59"/>
        <v>3.6349915502716448E-2</v>
      </c>
      <c r="BN137" s="45">
        <f t="shared" si="59"/>
        <v>0.11687464025052982</v>
      </c>
      <c r="BO137" s="46">
        <f t="shared" si="67"/>
        <v>0.2489719880331264</v>
      </c>
      <c r="BP137" s="44">
        <f t="shared" si="68"/>
        <v>6.2453411331021343E-2</v>
      </c>
      <c r="BQ137" s="44">
        <f t="shared" si="69"/>
        <v>4.5564132026917559E-2</v>
      </c>
      <c r="BR137" s="45">
        <f t="shared" si="70"/>
        <v>9.1224738355296042E-2</v>
      </c>
      <c r="BS137" s="46">
        <f t="shared" si="71"/>
        <v>0.57823704037801305</v>
      </c>
      <c r="BT137" s="44">
        <f t="shared" si="72"/>
        <v>0.50549424153316824</v>
      </c>
      <c r="BU137" s="44">
        <f t="shared" si="73"/>
        <v>0.80168443973015413</v>
      </c>
      <c r="BV137" s="45">
        <f t="shared" si="74"/>
        <v>0.66718296410525557</v>
      </c>
      <c r="BW137" s="46">
        <f t="shared" si="75"/>
        <v>0.95995168671917863</v>
      </c>
      <c r="BX137" s="44">
        <f t="shared" si="76"/>
        <v>0.8998285224620548</v>
      </c>
      <c r="BY137" s="44">
        <f t="shared" si="77"/>
        <v>0.88499009598762901</v>
      </c>
      <c r="BZ137" s="45">
        <f t="shared" si="78"/>
        <v>0.90582086850591026</v>
      </c>
      <c r="CA137" s="47">
        <f t="shared" si="79"/>
        <v>43.535646798691928</v>
      </c>
      <c r="CB137" s="48">
        <f t="shared" si="80"/>
        <v>34.310585188511304</v>
      </c>
      <c r="CC137" s="48">
        <f t="shared" si="81"/>
        <v>67.445952079333807</v>
      </c>
      <c r="CD137" s="49">
        <f t="shared" si="82"/>
        <v>60.664196555319599</v>
      </c>
    </row>
    <row r="138" spans="1:82" s="51" customFormat="1" x14ac:dyDescent="0.25">
      <c r="A138" s="50" t="s">
        <v>235</v>
      </c>
      <c r="B138" s="51" t="s">
        <v>236</v>
      </c>
      <c r="C138" s="52">
        <v>63346429.509999998</v>
      </c>
      <c r="D138" s="53">
        <v>24495741.68</v>
      </c>
      <c r="E138" s="53">
        <v>87842171.189999998</v>
      </c>
      <c r="F138" s="53">
        <v>57606263.549999997</v>
      </c>
      <c r="G138" s="53">
        <v>55362511.079999998</v>
      </c>
      <c r="H138" s="53">
        <v>2243752.4699999988</v>
      </c>
      <c r="I138" s="54">
        <v>30235907.640000001</v>
      </c>
      <c r="J138" s="52">
        <v>60419988</v>
      </c>
      <c r="K138" s="53">
        <v>19027908.390000001</v>
      </c>
      <c r="L138" s="53">
        <v>79447896.390000001</v>
      </c>
      <c r="M138" s="53">
        <v>48594916.980000004</v>
      </c>
      <c r="N138" s="53">
        <v>45874331.759999998</v>
      </c>
      <c r="O138" s="53">
        <v>2720585.2200000025</v>
      </c>
      <c r="P138" s="54">
        <v>30852979.41</v>
      </c>
      <c r="Q138" s="52">
        <v>67150267</v>
      </c>
      <c r="R138" s="53">
        <v>21300942.620000001</v>
      </c>
      <c r="S138" s="53">
        <v>88451209.620000005</v>
      </c>
      <c r="T138" s="53">
        <v>56903797.150000006</v>
      </c>
      <c r="U138" s="53">
        <v>52917837.129999995</v>
      </c>
      <c r="V138" s="53">
        <v>3985960.0200000014</v>
      </c>
      <c r="W138" s="54">
        <v>31547412.469999999</v>
      </c>
      <c r="X138" s="52">
        <v>75479461</v>
      </c>
      <c r="Y138" s="53">
        <v>22969870.249999996</v>
      </c>
      <c r="Z138" s="53">
        <v>98449331.25</v>
      </c>
      <c r="AA138" s="53">
        <v>65808997.059999987</v>
      </c>
      <c r="AB138" s="53">
        <v>62536186.43</v>
      </c>
      <c r="AC138" s="53">
        <v>3272810.6299999966</v>
      </c>
      <c r="AD138" s="54">
        <v>32640334.190000001</v>
      </c>
      <c r="AE138" s="53">
        <v>266396145.50999999</v>
      </c>
      <c r="AF138" s="53">
        <v>87794462.939999998</v>
      </c>
      <c r="AG138" s="53">
        <v>354190608.44999999</v>
      </c>
      <c r="AH138" s="53">
        <v>228913974.74000001</v>
      </c>
      <c r="AI138" s="53">
        <v>216690866.40000001</v>
      </c>
      <c r="AJ138" s="53">
        <v>12223108.34</v>
      </c>
      <c r="AK138" s="55">
        <v>125276633.70999999</v>
      </c>
      <c r="AM138" s="59">
        <f t="shared" si="60"/>
        <v>6.2708955165300777E-3</v>
      </c>
      <c r="AN138" s="57">
        <f t="shared" si="61"/>
        <v>2.7752438085938778E-2</v>
      </c>
      <c r="AO138" s="57">
        <f t="shared" si="62"/>
        <v>7.9970601606345493E-3</v>
      </c>
      <c r="AP138" s="57">
        <f t="shared" si="63"/>
        <v>5.6061603343620864E-3</v>
      </c>
      <c r="AQ138" s="57">
        <f t="shared" si="64"/>
        <v>5.5416531132780273E-3</v>
      </c>
      <c r="AR138" s="57">
        <f t="shared" si="65"/>
        <v>7.8651689583152974E-3</v>
      </c>
      <c r="AS138" s="58">
        <f t="shared" si="66"/>
        <v>4.265915735178951E-2</v>
      </c>
      <c r="AT138" s="59">
        <f t="shared" si="58"/>
        <v>6.026623213001017E-3</v>
      </c>
      <c r="AU138" s="57">
        <f t="shared" si="58"/>
        <v>4.0403193027228397E-2</v>
      </c>
      <c r="AV138" s="57">
        <f t="shared" si="58"/>
        <v>7.5690157239955667E-3</v>
      </c>
      <c r="AW138" s="57">
        <f t="shared" si="58"/>
        <v>4.8675485671861628E-3</v>
      </c>
      <c r="AX138" s="57">
        <f t="shared" si="58"/>
        <v>4.7212473261675145E-3</v>
      </c>
      <c r="AY138" s="57">
        <f t="shared" si="58"/>
        <v>1.0194136976603936E-2</v>
      </c>
      <c r="AZ138" s="58">
        <f t="shared" si="58"/>
        <v>6.0140431942923449E-2</v>
      </c>
      <c r="BA138" s="59">
        <f t="shared" si="58"/>
        <v>6.4055957741222455E-3</v>
      </c>
      <c r="BB138" s="57">
        <f t="shared" si="58"/>
        <v>3.0866926631878663E-2</v>
      </c>
      <c r="BC138" s="57">
        <f t="shared" ref="BC138:BN169" si="83">S138/S$203</f>
        <v>7.9164054916242184E-3</v>
      </c>
      <c r="BD138" s="57">
        <f t="shared" si="83"/>
        <v>5.2538912393582521E-3</v>
      </c>
      <c r="BE138" s="57">
        <f t="shared" si="83"/>
        <v>5.12525514781663E-3</v>
      </c>
      <c r="BF138" s="57">
        <f t="shared" si="83"/>
        <v>7.8793652654864915E-3</v>
      </c>
      <c r="BG138" s="58">
        <f t="shared" si="83"/>
        <v>9.2146325110286947E-2</v>
      </c>
      <c r="BH138" s="59">
        <f t="shared" si="59"/>
        <v>6.845401170988797E-3</v>
      </c>
      <c r="BI138" s="57">
        <f t="shared" si="59"/>
        <v>8.667154957515491E-2</v>
      </c>
      <c r="BJ138" s="57">
        <f t="shared" si="59"/>
        <v>8.7190244902721533E-3</v>
      </c>
      <c r="BK138" s="57">
        <f t="shared" si="59"/>
        <v>6.1690923969799976E-3</v>
      </c>
      <c r="BL138" s="57">
        <f t="shared" si="59"/>
        <v>6.0780407725010014E-3</v>
      </c>
      <c r="BM138" s="57">
        <f t="shared" si="59"/>
        <v>8.6431248527596132E-3</v>
      </c>
      <c r="BN138" s="58">
        <f t="shared" si="59"/>
        <v>5.2325750825876809E-2</v>
      </c>
      <c r="BO138" s="59">
        <f t="shared" si="67"/>
        <v>0.3866949071870428</v>
      </c>
      <c r="BP138" s="57">
        <f t="shared" si="68"/>
        <v>0.31492737784059144</v>
      </c>
      <c r="BQ138" s="57">
        <f t="shared" si="69"/>
        <v>0.31721307407459753</v>
      </c>
      <c r="BR138" s="58">
        <f t="shared" si="70"/>
        <v>0.30431947904344464</v>
      </c>
      <c r="BS138" s="59">
        <f t="shared" si="71"/>
        <v>0.65579280167608067</v>
      </c>
      <c r="BT138" s="57">
        <f t="shared" si="72"/>
        <v>0.61165769250142887</v>
      </c>
      <c r="BU138" s="57">
        <f t="shared" si="73"/>
        <v>0.64333543197959042</v>
      </c>
      <c r="BV138" s="58">
        <f t="shared" si="74"/>
        <v>0.66845550116420915</v>
      </c>
      <c r="BW138" s="59">
        <f t="shared" si="75"/>
        <v>0.96105019954900373</v>
      </c>
      <c r="BX138" s="57">
        <f t="shared" si="76"/>
        <v>0.9440150248405671</v>
      </c>
      <c r="BY138" s="57">
        <f t="shared" si="77"/>
        <v>0.92995265308055086</v>
      </c>
      <c r="BZ138" s="58">
        <f t="shared" si="78"/>
        <v>0.95026803664830095</v>
      </c>
      <c r="CA138" s="60">
        <f t="shared" si="79"/>
        <v>23.303014479468878</v>
      </c>
      <c r="CB138" s="61">
        <f t="shared" si="80"/>
        <v>19.854765981387686</v>
      </c>
      <c r="CC138" s="61">
        <f t="shared" si="81"/>
        <v>23.457735053287557</v>
      </c>
      <c r="CD138" s="62">
        <f t="shared" si="82"/>
        <v>27.316113415276</v>
      </c>
    </row>
    <row r="139" spans="1:82" x14ac:dyDescent="0.25">
      <c r="A139" s="1" t="s">
        <v>237</v>
      </c>
      <c r="B139" t="s">
        <v>236</v>
      </c>
      <c r="C139" s="63">
        <v>63346429.509999998</v>
      </c>
      <c r="D139" s="64">
        <v>24495741.68</v>
      </c>
      <c r="E139" s="64">
        <v>87842171.189999998</v>
      </c>
      <c r="F139" s="64">
        <v>57606263.549999997</v>
      </c>
      <c r="G139" s="64">
        <v>55362511.079999998</v>
      </c>
      <c r="H139" s="64">
        <v>2243752.4699999988</v>
      </c>
      <c r="I139" s="65">
        <v>30235907.640000001</v>
      </c>
      <c r="J139" s="63">
        <v>60419988</v>
      </c>
      <c r="K139" s="64">
        <v>19027908.390000001</v>
      </c>
      <c r="L139" s="64">
        <v>79447896.390000001</v>
      </c>
      <c r="M139" s="64">
        <v>48594916.980000004</v>
      </c>
      <c r="N139" s="64">
        <v>45874331.759999998</v>
      </c>
      <c r="O139" s="64">
        <v>2720585.2200000025</v>
      </c>
      <c r="P139" s="65">
        <v>30852979.41</v>
      </c>
      <c r="Q139" s="63">
        <v>67150267</v>
      </c>
      <c r="R139" s="64">
        <v>21300942.620000001</v>
      </c>
      <c r="S139" s="64">
        <v>88451209.620000005</v>
      </c>
      <c r="T139" s="64">
        <v>56903797.150000006</v>
      </c>
      <c r="U139" s="64">
        <v>52917837.129999995</v>
      </c>
      <c r="V139" s="64">
        <v>3985960.0200000014</v>
      </c>
      <c r="W139" s="65">
        <v>31547412.469999999</v>
      </c>
      <c r="X139" s="63">
        <v>75479461</v>
      </c>
      <c r="Y139" s="64">
        <v>22969870.249999996</v>
      </c>
      <c r="Z139" s="64">
        <v>98449331.25</v>
      </c>
      <c r="AA139" s="64">
        <v>65808997.059999987</v>
      </c>
      <c r="AB139" s="64">
        <v>62536186.43</v>
      </c>
      <c r="AC139" s="64">
        <v>3272810.6299999966</v>
      </c>
      <c r="AD139" s="65">
        <v>32640334.190000001</v>
      </c>
      <c r="AE139" s="64">
        <v>266396145.50999999</v>
      </c>
      <c r="AF139" s="64">
        <v>87794462.939999998</v>
      </c>
      <c r="AG139" s="64">
        <v>354190608.44999999</v>
      </c>
      <c r="AH139" s="64">
        <v>228913974.74000001</v>
      </c>
      <c r="AI139" s="64">
        <v>216690866.40000001</v>
      </c>
      <c r="AJ139" s="64">
        <v>12223108.34</v>
      </c>
      <c r="AK139" s="66">
        <v>125276633.70999999</v>
      </c>
      <c r="AM139" s="70">
        <f t="shared" si="60"/>
        <v>6.2708955165300777E-3</v>
      </c>
      <c r="AN139" s="68">
        <f t="shared" si="61"/>
        <v>2.7752438085938778E-2</v>
      </c>
      <c r="AO139" s="68">
        <f t="shared" si="62"/>
        <v>7.9970601606345493E-3</v>
      </c>
      <c r="AP139" s="68">
        <f t="shared" si="63"/>
        <v>5.6061603343620864E-3</v>
      </c>
      <c r="AQ139" s="68">
        <f t="shared" si="64"/>
        <v>5.5416531132780273E-3</v>
      </c>
      <c r="AR139" s="68">
        <f t="shared" si="65"/>
        <v>7.8651689583152974E-3</v>
      </c>
      <c r="AS139" s="69">
        <f t="shared" si="66"/>
        <v>4.265915735178951E-2</v>
      </c>
      <c r="AT139" s="70">
        <f t="shared" ref="AT139:BB167" si="84">J139/J$203</f>
        <v>6.026623213001017E-3</v>
      </c>
      <c r="AU139" s="68">
        <f t="shared" si="84"/>
        <v>4.0403193027228397E-2</v>
      </c>
      <c r="AV139" s="68">
        <f t="shared" si="84"/>
        <v>7.5690157239955667E-3</v>
      </c>
      <c r="AW139" s="68">
        <f t="shared" si="84"/>
        <v>4.8675485671861628E-3</v>
      </c>
      <c r="AX139" s="68">
        <f t="shared" si="84"/>
        <v>4.7212473261675145E-3</v>
      </c>
      <c r="AY139" s="68">
        <f t="shared" si="84"/>
        <v>1.0194136976603936E-2</v>
      </c>
      <c r="AZ139" s="69">
        <f t="shared" si="84"/>
        <v>6.0140431942923449E-2</v>
      </c>
      <c r="BA139" s="70">
        <f t="shared" si="84"/>
        <v>6.4055957741222455E-3</v>
      </c>
      <c r="BB139" s="68">
        <f t="shared" si="84"/>
        <v>3.0866926631878663E-2</v>
      </c>
      <c r="BC139" s="68">
        <f t="shared" si="83"/>
        <v>7.9164054916242184E-3</v>
      </c>
      <c r="BD139" s="68">
        <f t="shared" si="83"/>
        <v>5.2538912393582521E-3</v>
      </c>
      <c r="BE139" s="68">
        <f t="shared" si="83"/>
        <v>5.12525514781663E-3</v>
      </c>
      <c r="BF139" s="68">
        <f t="shared" si="83"/>
        <v>7.8793652654864915E-3</v>
      </c>
      <c r="BG139" s="69">
        <f t="shared" si="83"/>
        <v>9.2146325110286947E-2</v>
      </c>
      <c r="BH139" s="70">
        <f t="shared" si="59"/>
        <v>6.845401170988797E-3</v>
      </c>
      <c r="BI139" s="68">
        <f t="shared" si="59"/>
        <v>8.667154957515491E-2</v>
      </c>
      <c r="BJ139" s="68">
        <f t="shared" si="59"/>
        <v>8.7190244902721533E-3</v>
      </c>
      <c r="BK139" s="68">
        <f t="shared" si="59"/>
        <v>6.1690923969799976E-3</v>
      </c>
      <c r="BL139" s="68">
        <f t="shared" si="59"/>
        <v>6.0780407725010014E-3</v>
      </c>
      <c r="BM139" s="68">
        <f t="shared" si="59"/>
        <v>8.6431248527596132E-3</v>
      </c>
      <c r="BN139" s="69">
        <f t="shared" si="59"/>
        <v>5.2325750825876809E-2</v>
      </c>
      <c r="BO139" s="70">
        <f t="shared" si="67"/>
        <v>0.3866949071870428</v>
      </c>
      <c r="BP139" s="68">
        <f t="shared" si="68"/>
        <v>0.31492737784059144</v>
      </c>
      <c r="BQ139" s="68">
        <f t="shared" si="69"/>
        <v>0.31721307407459753</v>
      </c>
      <c r="BR139" s="69">
        <f t="shared" si="70"/>
        <v>0.30431947904344464</v>
      </c>
      <c r="BS139" s="70">
        <f t="shared" si="71"/>
        <v>0.65579280167608067</v>
      </c>
      <c r="BT139" s="68">
        <f t="shared" si="72"/>
        <v>0.61165769250142887</v>
      </c>
      <c r="BU139" s="68">
        <f t="shared" si="73"/>
        <v>0.64333543197959042</v>
      </c>
      <c r="BV139" s="69">
        <f t="shared" si="74"/>
        <v>0.66845550116420915</v>
      </c>
      <c r="BW139" s="70">
        <f t="shared" si="75"/>
        <v>0.96105019954900373</v>
      </c>
      <c r="BX139" s="68">
        <f t="shared" si="76"/>
        <v>0.9440150248405671</v>
      </c>
      <c r="BY139" s="68">
        <f t="shared" si="77"/>
        <v>0.92995265308055086</v>
      </c>
      <c r="BZ139" s="69">
        <f t="shared" si="78"/>
        <v>0.95026803664830095</v>
      </c>
      <c r="CA139" s="71">
        <f t="shared" si="79"/>
        <v>23.303014479468878</v>
      </c>
      <c r="CB139" s="72">
        <f t="shared" si="80"/>
        <v>19.854765981387686</v>
      </c>
      <c r="CC139" s="72">
        <f t="shared" si="81"/>
        <v>23.457735053287557</v>
      </c>
      <c r="CD139" s="73">
        <f t="shared" si="82"/>
        <v>27.316113415276</v>
      </c>
    </row>
    <row r="140" spans="1:82" s="51" customFormat="1" x14ac:dyDescent="0.25">
      <c r="A140" s="50" t="s">
        <v>238</v>
      </c>
      <c r="B140" s="51" t="s">
        <v>239</v>
      </c>
      <c r="C140" s="52">
        <v>85673377.590000004</v>
      </c>
      <c r="D140" s="53">
        <v>12606015.950000001</v>
      </c>
      <c r="E140" s="53">
        <v>98279393.539999992</v>
      </c>
      <c r="F140" s="53">
        <v>50016119.189999998</v>
      </c>
      <c r="G140" s="53">
        <v>47949776.75999999</v>
      </c>
      <c r="H140" s="53">
        <v>2066342.429999999</v>
      </c>
      <c r="I140" s="54">
        <v>48263274.350000001</v>
      </c>
      <c r="J140" s="52">
        <v>95940886</v>
      </c>
      <c r="K140" s="53">
        <v>-9262638.4100000001</v>
      </c>
      <c r="L140" s="53">
        <v>86678247.590000004</v>
      </c>
      <c r="M140" s="53">
        <v>35380892.170000002</v>
      </c>
      <c r="N140" s="53">
        <v>29689496.510000013</v>
      </c>
      <c r="O140" s="53">
        <v>5691395.6599999983</v>
      </c>
      <c r="P140" s="54">
        <v>51297355.420000002</v>
      </c>
      <c r="Q140" s="52">
        <v>128039447.90000001</v>
      </c>
      <c r="R140" s="53">
        <v>-12407292.680000003</v>
      </c>
      <c r="S140" s="53">
        <v>115632155.22000001</v>
      </c>
      <c r="T140" s="53">
        <v>106706660.84999999</v>
      </c>
      <c r="U140" s="53">
        <v>91875797.800000012</v>
      </c>
      <c r="V140" s="53">
        <v>14830863.050000012</v>
      </c>
      <c r="W140" s="54">
        <v>8925494.3699999955</v>
      </c>
      <c r="X140" s="52">
        <v>125263193.90000001</v>
      </c>
      <c r="Y140" s="53">
        <v>-4657174.0800000075</v>
      </c>
      <c r="Z140" s="53">
        <v>120606019.81999999</v>
      </c>
      <c r="AA140" s="53">
        <v>80341001.370000005</v>
      </c>
      <c r="AB140" s="53">
        <v>69849532.079999998</v>
      </c>
      <c r="AC140" s="53">
        <v>10491469.290000001</v>
      </c>
      <c r="AD140" s="54">
        <v>40265018.449999996</v>
      </c>
      <c r="AE140" s="53">
        <v>434916905.39000005</v>
      </c>
      <c r="AF140" s="53">
        <v>-13721089.22000001</v>
      </c>
      <c r="AG140" s="53">
        <v>421195816.17000002</v>
      </c>
      <c r="AH140" s="53">
        <v>272444673.57999998</v>
      </c>
      <c r="AI140" s="53">
        <v>239364603.15000001</v>
      </c>
      <c r="AJ140" s="53">
        <v>33080070.430000015</v>
      </c>
      <c r="AK140" s="55">
        <v>148751142.59</v>
      </c>
      <c r="AM140" s="59">
        <f t="shared" si="60"/>
        <v>8.4811220390931148E-3</v>
      </c>
      <c r="AN140" s="57">
        <f t="shared" si="61"/>
        <v>1.4281979363309964E-2</v>
      </c>
      <c r="AO140" s="57">
        <f t="shared" si="62"/>
        <v>8.9472540585327758E-3</v>
      </c>
      <c r="AP140" s="57">
        <f t="shared" si="63"/>
        <v>4.8674981886011309E-3</v>
      </c>
      <c r="AQ140" s="57">
        <f t="shared" si="64"/>
        <v>4.7996563826208649E-3</v>
      </c>
      <c r="AR140" s="57">
        <f t="shared" si="65"/>
        <v>7.2432822046924819E-3</v>
      </c>
      <c r="AS140" s="58">
        <f t="shared" si="66"/>
        <v>6.8093560786165852E-2</v>
      </c>
      <c r="AT140" s="59">
        <f t="shared" si="84"/>
        <v>9.5696737086985902E-3</v>
      </c>
      <c r="AU140" s="57">
        <f t="shared" si="84"/>
        <v>-1.9667961393871832E-2</v>
      </c>
      <c r="AV140" s="57">
        <f t="shared" si="84"/>
        <v>8.257852614706478E-3</v>
      </c>
      <c r="AW140" s="57">
        <f t="shared" si="84"/>
        <v>3.5439552465689099E-3</v>
      </c>
      <c r="AX140" s="57">
        <f t="shared" si="84"/>
        <v>3.055553086776938E-3</v>
      </c>
      <c r="AY140" s="57">
        <f t="shared" si="84"/>
        <v>2.132587743238901E-2</v>
      </c>
      <c r="AZ140" s="58">
        <f t="shared" si="84"/>
        <v>9.999180537775057E-2</v>
      </c>
      <c r="BA140" s="59">
        <f t="shared" si="84"/>
        <v>1.2213934255677426E-2</v>
      </c>
      <c r="BB140" s="57">
        <f t="shared" si="84"/>
        <v>-1.7979250950810988E-2</v>
      </c>
      <c r="BC140" s="57">
        <f t="shared" si="83"/>
        <v>1.0349106954270187E-2</v>
      </c>
      <c r="BD140" s="57">
        <f t="shared" si="83"/>
        <v>9.8521578295234571E-3</v>
      </c>
      <c r="BE140" s="57">
        <f t="shared" si="83"/>
        <v>8.8984533603936045E-3</v>
      </c>
      <c r="BF140" s="57">
        <f t="shared" si="83"/>
        <v>2.9317350547173101E-2</v>
      </c>
      <c r="BG140" s="58">
        <f t="shared" si="83"/>
        <v>2.6070331656206838E-2</v>
      </c>
      <c r="BH140" s="59">
        <f t="shared" si="59"/>
        <v>1.1360399277425375E-2</v>
      </c>
      <c r="BI140" s="57">
        <f t="shared" si="59"/>
        <v>-1.7572780767224717E-2</v>
      </c>
      <c r="BJ140" s="57">
        <f t="shared" si="59"/>
        <v>1.0681299985822186E-2</v>
      </c>
      <c r="BK140" s="57">
        <f t="shared" si="59"/>
        <v>7.5313571526632638E-3</v>
      </c>
      <c r="BL140" s="57">
        <f t="shared" si="59"/>
        <v>6.788842239326116E-3</v>
      </c>
      <c r="BM140" s="57">
        <f t="shared" si="59"/>
        <v>2.770679064995684E-2</v>
      </c>
      <c r="BN140" s="58">
        <f t="shared" si="59"/>
        <v>6.4548889424653033E-2</v>
      </c>
      <c r="BO140" s="59">
        <f t="shared" si="67"/>
        <v>0.14714041052901602</v>
      </c>
      <c r="BP140" s="57">
        <f t="shared" si="68"/>
        <v>-9.6545266530058932E-2</v>
      </c>
      <c r="BQ140" s="57">
        <f t="shared" si="69"/>
        <v>-9.6902110119142459E-2</v>
      </c>
      <c r="BR140" s="58">
        <f t="shared" si="70"/>
        <v>-3.7179110120071808E-2</v>
      </c>
      <c r="BS140" s="59">
        <f t="shared" si="71"/>
        <v>0.50891766206965139</v>
      </c>
      <c r="BT140" s="57">
        <f t="shared" si="72"/>
        <v>0.40818651915249227</v>
      </c>
      <c r="BU140" s="57">
        <f t="shared" si="73"/>
        <v>0.92281131184471565</v>
      </c>
      <c r="BV140" s="58">
        <f t="shared" si="74"/>
        <v>0.66614420648244566</v>
      </c>
      <c r="BW140" s="59">
        <f t="shared" si="75"/>
        <v>0.95868647021272413</v>
      </c>
      <c r="BX140" s="57">
        <f t="shared" si="76"/>
        <v>0.83913928363779899</v>
      </c>
      <c r="BY140" s="57">
        <f t="shared" si="77"/>
        <v>0.86101277153777622</v>
      </c>
      <c r="BZ140" s="58">
        <f t="shared" si="78"/>
        <v>0.86941326208167469</v>
      </c>
      <c r="CA140" s="60">
        <f t="shared" si="79"/>
        <v>20.232632319223057</v>
      </c>
      <c r="CB140" s="61">
        <f t="shared" si="80"/>
        <v>14.455819207123623</v>
      </c>
      <c r="CC140" s="61">
        <f t="shared" si="81"/>
        <v>43.988217026046243</v>
      </c>
      <c r="CD140" s="62">
        <f t="shared" si="82"/>
        <v>33.348083140043599</v>
      </c>
    </row>
    <row r="141" spans="1:82" s="75" customFormat="1" x14ac:dyDescent="0.25">
      <c r="A141" s="74" t="s">
        <v>240</v>
      </c>
      <c r="B141" s="75" t="s">
        <v>241</v>
      </c>
      <c r="C141" s="76">
        <v>58305303.539999999</v>
      </c>
      <c r="D141" s="77">
        <v>11217515.82</v>
      </c>
      <c r="E141" s="77">
        <v>69522819.359999999</v>
      </c>
      <c r="F141" s="77">
        <v>35040009.549999997</v>
      </c>
      <c r="G141" s="77">
        <v>33770701.189999998</v>
      </c>
      <c r="H141" s="77">
        <v>1269308.3599999994</v>
      </c>
      <c r="I141" s="78">
        <v>34482809.810000002</v>
      </c>
      <c r="J141" s="76">
        <v>65800152</v>
      </c>
      <c r="K141" s="77">
        <v>-2176462.8900000006</v>
      </c>
      <c r="L141" s="77">
        <v>63623689.110000014</v>
      </c>
      <c r="M141" s="77">
        <v>20107374.52</v>
      </c>
      <c r="N141" s="77">
        <v>19505046.260000009</v>
      </c>
      <c r="O141" s="77">
        <v>602328.25999999791</v>
      </c>
      <c r="P141" s="78">
        <v>43516314.590000004</v>
      </c>
      <c r="Q141" s="76">
        <v>99630510.900000006</v>
      </c>
      <c r="R141" s="77">
        <v>-7211899.0200000033</v>
      </c>
      <c r="S141" s="77">
        <v>92418611.88000001</v>
      </c>
      <c r="T141" s="77">
        <v>89095361.950000003</v>
      </c>
      <c r="U141" s="77">
        <v>80077868.950000003</v>
      </c>
      <c r="V141" s="77">
        <v>9017493.0000000112</v>
      </c>
      <c r="W141" s="78">
        <v>3323249.9299999964</v>
      </c>
      <c r="X141" s="76">
        <v>81103756.900000006</v>
      </c>
      <c r="Y141" s="77">
        <v>-1993044.9100000113</v>
      </c>
      <c r="Z141" s="77">
        <v>79110711.989999995</v>
      </c>
      <c r="AA141" s="77">
        <v>51211369.480000012</v>
      </c>
      <c r="AB141" s="77">
        <v>47640218.350000001</v>
      </c>
      <c r="AC141" s="77">
        <v>3571151.1300000018</v>
      </c>
      <c r="AD141" s="78">
        <v>27899342.50999999</v>
      </c>
      <c r="AE141" s="77">
        <v>304839723.34000003</v>
      </c>
      <c r="AF141" s="77">
        <v>-163891.0000000149</v>
      </c>
      <c r="AG141" s="77">
        <v>304675832.34000003</v>
      </c>
      <c r="AH141" s="77">
        <v>195454115.5</v>
      </c>
      <c r="AI141" s="77">
        <v>180993834.75</v>
      </c>
      <c r="AJ141" s="77">
        <v>14460280.750000011</v>
      </c>
      <c r="AK141" s="79">
        <v>109221716.83999999</v>
      </c>
      <c r="AM141" s="83">
        <f t="shared" si="60"/>
        <v>5.7718559575830981E-3</v>
      </c>
      <c r="AN141" s="81">
        <f t="shared" si="61"/>
        <v>1.2708878846757532E-2</v>
      </c>
      <c r="AO141" s="81">
        <f t="shared" si="62"/>
        <v>6.3292853697375501E-3</v>
      </c>
      <c r="AP141" s="81">
        <f t="shared" si="63"/>
        <v>3.4100443172186729E-3</v>
      </c>
      <c r="AQ141" s="81">
        <f t="shared" si="64"/>
        <v>3.3803653002067819E-3</v>
      </c>
      <c r="AR141" s="81">
        <f t="shared" si="65"/>
        <v>4.4493877310816284E-3</v>
      </c>
      <c r="AS141" s="82">
        <f t="shared" si="66"/>
        <v>4.8651015445971939E-2</v>
      </c>
      <c r="AT141" s="83">
        <f t="shared" si="84"/>
        <v>6.5632704770182231E-3</v>
      </c>
      <c r="AU141" s="81">
        <f t="shared" si="84"/>
        <v>-4.6214249332566498E-3</v>
      </c>
      <c r="AV141" s="81">
        <f t="shared" si="84"/>
        <v>6.061440581487945E-3</v>
      </c>
      <c r="AW141" s="81">
        <f t="shared" si="84"/>
        <v>2.0140711851608464E-3</v>
      </c>
      <c r="AX141" s="81">
        <f t="shared" si="84"/>
        <v>2.0074003035853425E-3</v>
      </c>
      <c r="AY141" s="81">
        <f t="shared" si="84"/>
        <v>2.2569470502818811E-3</v>
      </c>
      <c r="AZ141" s="82">
        <f t="shared" si="84"/>
        <v>8.4824545507540081E-2</v>
      </c>
      <c r="BA141" s="83">
        <f t="shared" si="84"/>
        <v>9.5039499931501431E-3</v>
      </c>
      <c r="BB141" s="81">
        <f t="shared" si="84"/>
        <v>-1.0450671686136758E-2</v>
      </c>
      <c r="BC141" s="81">
        <f t="shared" si="83"/>
        <v>8.2714889910300276E-3</v>
      </c>
      <c r="BD141" s="81">
        <f t="shared" si="83"/>
        <v>8.2261178526037513E-3</v>
      </c>
      <c r="BE141" s="81">
        <f t="shared" si="83"/>
        <v>7.7557876950624539E-3</v>
      </c>
      <c r="BF141" s="81">
        <f t="shared" si="83"/>
        <v>1.7825598041489549E-2</v>
      </c>
      <c r="BG141" s="82">
        <f t="shared" si="83"/>
        <v>9.706826788527358E-3</v>
      </c>
      <c r="BH141" s="83">
        <f t="shared" si="59"/>
        <v>7.35548114810797E-3</v>
      </c>
      <c r="BI141" s="81">
        <f t="shared" si="59"/>
        <v>-7.5202989325800036E-3</v>
      </c>
      <c r="BJ141" s="81">
        <f t="shared" si="59"/>
        <v>7.0063272804981782E-3</v>
      </c>
      <c r="BK141" s="81">
        <f t="shared" si="59"/>
        <v>4.8006759593974824E-3</v>
      </c>
      <c r="BL141" s="81">
        <f t="shared" si="59"/>
        <v>4.6302661878218146E-3</v>
      </c>
      <c r="BM141" s="81">
        <f t="shared" si="59"/>
        <v>9.4310085654615537E-3</v>
      </c>
      <c r="BN141" s="82">
        <f t="shared" si="59"/>
        <v>4.4725462548459639E-2</v>
      </c>
      <c r="BO141" s="83">
        <f t="shared" si="67"/>
        <v>0.19239271796783103</v>
      </c>
      <c r="BP141" s="81">
        <f t="shared" si="68"/>
        <v>-3.3076867208452661E-2</v>
      </c>
      <c r="BQ141" s="81">
        <f t="shared" si="69"/>
        <v>-7.2386450243526787E-2</v>
      </c>
      <c r="BR141" s="82">
        <f t="shared" si="70"/>
        <v>-2.4574014647156389E-2</v>
      </c>
      <c r="BS141" s="83">
        <f t="shared" si="71"/>
        <v>0.50400731547662592</v>
      </c>
      <c r="BT141" s="81">
        <f t="shared" si="72"/>
        <v>0.31603597341292233</v>
      </c>
      <c r="BU141" s="81">
        <f t="shared" si="73"/>
        <v>0.96404133472254439</v>
      </c>
      <c r="BV141" s="82">
        <f t="shared" si="74"/>
        <v>0.64733799243866486</v>
      </c>
      <c r="BW141" s="83">
        <f t="shared" si="75"/>
        <v>0.96377545621987426</v>
      </c>
      <c r="BX141" s="81">
        <f t="shared" si="76"/>
        <v>0.97004441035298372</v>
      </c>
      <c r="BY141" s="81">
        <f t="shared" si="77"/>
        <v>0.89878830050591652</v>
      </c>
      <c r="BZ141" s="82">
        <f t="shared" si="78"/>
        <v>0.93026643953751953</v>
      </c>
      <c r="CA141" s="84">
        <f t="shared" si="79"/>
        <v>14.174462976506966</v>
      </c>
      <c r="CB141" s="85">
        <f t="shared" si="80"/>
        <v>8.2154110019166353</v>
      </c>
      <c r="CC141" s="85">
        <f t="shared" si="81"/>
        <v>36.728223770210334</v>
      </c>
      <c r="CD141" s="86">
        <f t="shared" si="82"/>
        <v>21.256904669005518</v>
      </c>
    </row>
    <row r="142" spans="1:82" x14ac:dyDescent="0.25">
      <c r="A142" s="1" t="s">
        <v>242</v>
      </c>
      <c r="B142" t="s">
        <v>243</v>
      </c>
      <c r="C142" s="63">
        <v>7301943</v>
      </c>
      <c r="D142" s="64">
        <v>-3119709</v>
      </c>
      <c r="E142" s="64">
        <v>4182234</v>
      </c>
      <c r="F142" s="64">
        <v>2800409.25</v>
      </c>
      <c r="G142" s="64">
        <v>2774480.68</v>
      </c>
      <c r="H142" s="64">
        <v>25928.569999999832</v>
      </c>
      <c r="I142" s="65">
        <v>1381824.75</v>
      </c>
      <c r="J142" s="63">
        <v>10216487</v>
      </c>
      <c r="K142" s="64">
        <v>-4907285.79</v>
      </c>
      <c r="L142" s="64">
        <v>5309201.21</v>
      </c>
      <c r="M142" s="64">
        <v>3406803.7800000003</v>
      </c>
      <c r="N142" s="64">
        <v>2464820.5100000002</v>
      </c>
      <c r="O142" s="64">
        <v>941983.2699999999</v>
      </c>
      <c r="P142" s="65">
        <v>1902397.43</v>
      </c>
      <c r="Q142" s="63">
        <v>4310169</v>
      </c>
      <c r="R142" s="64">
        <v>0</v>
      </c>
      <c r="S142" s="64">
        <v>4310169</v>
      </c>
      <c r="T142" s="64">
        <v>2955835.96</v>
      </c>
      <c r="U142" s="64">
        <v>2397166.83</v>
      </c>
      <c r="V142" s="64">
        <v>558669.12999999989</v>
      </c>
      <c r="W142" s="65">
        <v>1354333.04</v>
      </c>
      <c r="X142" s="63">
        <v>16461389</v>
      </c>
      <c r="Y142" s="64">
        <v>-144952</v>
      </c>
      <c r="Z142" s="64">
        <v>16316437</v>
      </c>
      <c r="AA142" s="64">
        <v>12472707.279999999</v>
      </c>
      <c r="AB142" s="64">
        <v>12468895.779999999</v>
      </c>
      <c r="AC142" s="64">
        <v>3811.5</v>
      </c>
      <c r="AD142" s="65">
        <v>3843729.7200000007</v>
      </c>
      <c r="AE142" s="64">
        <v>38289988</v>
      </c>
      <c r="AF142" s="64">
        <v>-8171946.79</v>
      </c>
      <c r="AG142" s="64">
        <v>30118041.210000001</v>
      </c>
      <c r="AH142" s="64">
        <v>21635756.27</v>
      </c>
      <c r="AI142" s="64">
        <v>20105363.800000001</v>
      </c>
      <c r="AJ142" s="64">
        <v>1530392.4699999997</v>
      </c>
      <c r="AK142" s="66">
        <v>8482284.9400000013</v>
      </c>
      <c r="AM142" s="70">
        <f t="shared" si="60"/>
        <v>7.2284613315782426E-4</v>
      </c>
      <c r="AN142" s="68">
        <f t="shared" si="61"/>
        <v>-3.5344727258997607E-3</v>
      </c>
      <c r="AO142" s="68">
        <f t="shared" si="62"/>
        <v>3.8074624580384614E-4</v>
      </c>
      <c r="AP142" s="68">
        <f t="shared" si="63"/>
        <v>2.7253187917150861E-4</v>
      </c>
      <c r="AQ142" s="68">
        <f t="shared" si="64"/>
        <v>2.7771878836626895E-4</v>
      </c>
      <c r="AR142" s="68">
        <f t="shared" si="65"/>
        <v>9.0889073827962871E-5</v>
      </c>
      <c r="AS142" s="69">
        <f t="shared" si="66"/>
        <v>1.9495852462806107E-3</v>
      </c>
      <c r="AT142" s="70">
        <f t="shared" si="84"/>
        <v>1.0190488238680736E-3</v>
      </c>
      <c r="AU142" s="68">
        <f t="shared" si="84"/>
        <v>-1.0419958460455096E-2</v>
      </c>
      <c r="AV142" s="68">
        <f t="shared" si="84"/>
        <v>5.0580857727284482E-4</v>
      </c>
      <c r="AW142" s="68">
        <f t="shared" si="84"/>
        <v>3.412452142854428E-4</v>
      </c>
      <c r="AX142" s="68">
        <f t="shared" si="84"/>
        <v>2.5367186389115373E-4</v>
      </c>
      <c r="AY142" s="68">
        <f t="shared" si="84"/>
        <v>3.5296473764013462E-3</v>
      </c>
      <c r="AZ142" s="69">
        <f t="shared" si="84"/>
        <v>3.7082643347638843E-3</v>
      </c>
      <c r="BA142" s="70">
        <f t="shared" si="84"/>
        <v>4.1115548106685417E-4</v>
      </c>
      <c r="BB142" s="68">
        <f t="shared" si="84"/>
        <v>0</v>
      </c>
      <c r="BC142" s="68">
        <f t="shared" si="83"/>
        <v>3.8576120878411639E-4</v>
      </c>
      <c r="BD142" s="68">
        <f t="shared" si="83"/>
        <v>2.7291044592837134E-4</v>
      </c>
      <c r="BE142" s="68">
        <f t="shared" si="83"/>
        <v>2.3217297421756464E-4</v>
      </c>
      <c r="BF142" s="68">
        <f t="shared" si="83"/>
        <v>1.1043658530778629E-3</v>
      </c>
      <c r="BG142" s="69">
        <f t="shared" si="83"/>
        <v>3.9558493974781207E-3</v>
      </c>
      <c r="BH142" s="70">
        <f t="shared" si="59"/>
        <v>1.4929201937027888E-3</v>
      </c>
      <c r="BI142" s="68">
        <f t="shared" si="59"/>
        <v>-5.4694320504565573E-4</v>
      </c>
      <c r="BJ142" s="68">
        <f t="shared" si="59"/>
        <v>1.4450419519429971E-3</v>
      </c>
      <c r="BK142" s="68">
        <f t="shared" si="59"/>
        <v>1.1692213388490298E-3</v>
      </c>
      <c r="BL142" s="68">
        <f t="shared" si="59"/>
        <v>1.2118816522932268E-3</v>
      </c>
      <c r="BM142" s="68">
        <f t="shared" si="59"/>
        <v>1.006574290437736E-5</v>
      </c>
      <c r="BN142" s="69">
        <f t="shared" si="59"/>
        <v>6.1618867748099255E-3</v>
      </c>
      <c r="BO142" s="70">
        <f t="shared" si="67"/>
        <v>-0.42724368020950038</v>
      </c>
      <c r="BP142" s="68">
        <f t="shared" si="68"/>
        <v>-0.48033005768029657</v>
      </c>
      <c r="BQ142" s="68">
        <f t="shared" si="69"/>
        <v>0</v>
      </c>
      <c r="BR142" s="69">
        <f t="shared" si="70"/>
        <v>-8.8055752767886106E-3</v>
      </c>
      <c r="BS142" s="70">
        <f t="shared" si="71"/>
        <v>0.6695965003392923</v>
      </c>
      <c r="BT142" s="68">
        <f t="shared" si="72"/>
        <v>0.64167916137425884</v>
      </c>
      <c r="BU142" s="68">
        <f t="shared" si="73"/>
        <v>0.68578191713596381</v>
      </c>
      <c r="BV142" s="69">
        <f t="shared" si="74"/>
        <v>0.76442591479990385</v>
      </c>
      <c r="BW142" s="70">
        <f t="shared" si="75"/>
        <v>0.9907411497087435</v>
      </c>
      <c r="BX142" s="68">
        <f t="shared" si="76"/>
        <v>0.72349940565112325</v>
      </c>
      <c r="BY142" s="68">
        <f t="shared" si="77"/>
        <v>0.81099454179453179</v>
      </c>
      <c r="BZ142" s="69">
        <f t="shared" si="78"/>
        <v>0.99969441277547566</v>
      </c>
      <c r="CA142" s="71">
        <f t="shared" si="79"/>
        <v>1.1328278086383297</v>
      </c>
      <c r="CB142" s="72">
        <f t="shared" si="80"/>
        <v>1.3919417091348423</v>
      </c>
      <c r="CC142" s="72">
        <f t="shared" si="81"/>
        <v>1.2184989452968318</v>
      </c>
      <c r="CD142" s="73">
        <f t="shared" si="82"/>
        <v>5.1771931176125827</v>
      </c>
    </row>
    <row r="143" spans="1:82" x14ac:dyDescent="0.25">
      <c r="A143" s="1" t="s">
        <v>244</v>
      </c>
      <c r="B143" t="s">
        <v>245</v>
      </c>
      <c r="C143" s="63">
        <v>663260</v>
      </c>
      <c r="D143" s="64">
        <v>0</v>
      </c>
      <c r="E143" s="64">
        <v>663260</v>
      </c>
      <c r="F143" s="64">
        <v>619966.21</v>
      </c>
      <c r="G143" s="64">
        <v>598931.51</v>
      </c>
      <c r="H143" s="64">
        <v>21034.699999999953</v>
      </c>
      <c r="I143" s="65">
        <v>43293.790000000037</v>
      </c>
      <c r="J143" s="63">
        <v>763260</v>
      </c>
      <c r="K143" s="64">
        <v>0</v>
      </c>
      <c r="L143" s="64">
        <v>763260</v>
      </c>
      <c r="M143" s="64">
        <v>714255.11</v>
      </c>
      <c r="N143" s="64">
        <v>614242.28</v>
      </c>
      <c r="O143" s="64">
        <v>100012.82999999996</v>
      </c>
      <c r="P143" s="65">
        <v>49004.890000000014</v>
      </c>
      <c r="Q143" s="63">
        <v>847000</v>
      </c>
      <c r="R143" s="64">
        <v>1000</v>
      </c>
      <c r="S143" s="64">
        <v>848000</v>
      </c>
      <c r="T143" s="64">
        <v>681945.45</v>
      </c>
      <c r="U143" s="64">
        <v>681945.45</v>
      </c>
      <c r="V143" s="64">
        <v>0</v>
      </c>
      <c r="W143" s="65">
        <v>166054.55000000005</v>
      </c>
      <c r="X143" s="63">
        <v>787000</v>
      </c>
      <c r="Y143" s="64">
        <v>4250</v>
      </c>
      <c r="Z143" s="64">
        <v>791250</v>
      </c>
      <c r="AA143" s="64">
        <v>698947.33</v>
      </c>
      <c r="AB143" s="64">
        <v>698947.33</v>
      </c>
      <c r="AC143" s="64">
        <v>0</v>
      </c>
      <c r="AD143" s="65">
        <v>92302.670000000042</v>
      </c>
      <c r="AE143" s="64">
        <v>3060520</v>
      </c>
      <c r="AF143" s="64">
        <v>5250</v>
      </c>
      <c r="AG143" s="64">
        <v>3065770</v>
      </c>
      <c r="AH143" s="64">
        <v>2715114.0999999996</v>
      </c>
      <c r="AI143" s="64">
        <v>2594066.5699999998</v>
      </c>
      <c r="AJ143" s="64">
        <v>121047.52999999991</v>
      </c>
      <c r="AK143" s="66">
        <v>350655.90000000014</v>
      </c>
      <c r="AM143" s="70">
        <f t="shared" si="60"/>
        <v>6.5658541333212062E-5</v>
      </c>
      <c r="AN143" s="68">
        <f t="shared" si="61"/>
        <v>0</v>
      </c>
      <c r="AO143" s="68">
        <f t="shared" si="62"/>
        <v>6.038250250747782E-5</v>
      </c>
      <c r="AP143" s="68">
        <f t="shared" si="63"/>
        <v>6.0334237302686421E-5</v>
      </c>
      <c r="AQ143" s="68">
        <f t="shared" si="64"/>
        <v>5.9951591831441367E-5</v>
      </c>
      <c r="AR143" s="68">
        <f t="shared" si="65"/>
        <v>7.3734278490833038E-5</v>
      </c>
      <c r="AS143" s="69">
        <f t="shared" si="66"/>
        <v>6.1082227858178908E-5</v>
      </c>
      <c r="AT143" s="70">
        <f t="shared" si="84"/>
        <v>7.6131766751677551E-5</v>
      </c>
      <c r="AU143" s="68">
        <f t="shared" si="84"/>
        <v>0</v>
      </c>
      <c r="AV143" s="68">
        <f t="shared" si="84"/>
        <v>7.2715920798426776E-5</v>
      </c>
      <c r="AW143" s="68">
        <f t="shared" si="84"/>
        <v>7.1543932027227724E-5</v>
      </c>
      <c r="AX143" s="68">
        <f t="shared" si="84"/>
        <v>6.3215955651209639E-5</v>
      </c>
      <c r="AY143" s="68">
        <f t="shared" si="84"/>
        <v>3.7475190298865259E-4</v>
      </c>
      <c r="AZ143" s="69">
        <f t="shared" si="84"/>
        <v>9.5523197703240904E-5</v>
      </c>
      <c r="BA143" s="70">
        <f t="shared" si="84"/>
        <v>8.0796992522480087E-5</v>
      </c>
      <c r="BB143" s="68">
        <f t="shared" si="84"/>
        <v>1.4490873564861358E-6</v>
      </c>
      <c r="BC143" s="68">
        <f t="shared" si="83"/>
        <v>7.5896213129677907E-5</v>
      </c>
      <c r="BD143" s="68">
        <f t="shared" si="83"/>
        <v>6.2963587755500425E-5</v>
      </c>
      <c r="BE143" s="68">
        <f t="shared" si="83"/>
        <v>6.6048512518686699E-5</v>
      </c>
      <c r="BF143" s="68">
        <f t="shared" si="83"/>
        <v>0</v>
      </c>
      <c r="BG143" s="69">
        <f t="shared" si="83"/>
        <v>4.8502604024634939E-4</v>
      </c>
      <c r="BH143" s="70">
        <f t="shared" si="59"/>
        <v>7.1374790574725799E-5</v>
      </c>
      <c r="BI143" s="68">
        <f t="shared" si="59"/>
        <v>1.6036402543214558E-5</v>
      </c>
      <c r="BJ143" s="68">
        <f t="shared" si="59"/>
        <v>7.0075926777083525E-5</v>
      </c>
      <c r="BK143" s="68">
        <f t="shared" si="59"/>
        <v>6.552099032084033E-5</v>
      </c>
      <c r="BL143" s="68">
        <f t="shared" si="59"/>
        <v>6.7932354243026581E-5</v>
      </c>
      <c r="BM143" s="68">
        <f t="shared" si="59"/>
        <v>0</v>
      </c>
      <c r="BN143" s="69">
        <f t="shared" si="59"/>
        <v>1.4797049818389546E-4</v>
      </c>
      <c r="BO143" s="70">
        <f t="shared" si="67"/>
        <v>0</v>
      </c>
      <c r="BP143" s="68">
        <f t="shared" si="68"/>
        <v>0</v>
      </c>
      <c r="BQ143" s="68">
        <f t="shared" si="69"/>
        <v>1.1806375442739079E-3</v>
      </c>
      <c r="BR143" s="69">
        <f t="shared" si="70"/>
        <v>5.4002541296060995E-3</v>
      </c>
      <c r="BS143" s="70">
        <f t="shared" si="71"/>
        <v>0.93472576365226301</v>
      </c>
      <c r="BT143" s="68">
        <f t="shared" si="72"/>
        <v>0.93579528601000972</v>
      </c>
      <c r="BU143" s="68">
        <f t="shared" si="73"/>
        <v>0.80418095518867916</v>
      </c>
      <c r="BV143" s="69">
        <f t="shared" si="74"/>
        <v>0.88334575671406002</v>
      </c>
      <c r="BW143" s="70">
        <f t="shared" si="75"/>
        <v>0.96607121539736829</v>
      </c>
      <c r="BX143" s="68">
        <f t="shared" si="76"/>
        <v>0.85997603853334703</v>
      </c>
      <c r="BY143" s="68">
        <f t="shared" si="77"/>
        <v>1</v>
      </c>
      <c r="BZ143" s="69">
        <f t="shared" si="78"/>
        <v>1</v>
      </c>
      <c r="CA143" s="71">
        <f t="shared" si="79"/>
        <v>0.2507901168745641</v>
      </c>
      <c r="CB143" s="72">
        <f t="shared" si="80"/>
        <v>0.29182821869820008</v>
      </c>
      <c r="CC143" s="72">
        <f t="shared" si="81"/>
        <v>0.28112176143055428</v>
      </c>
      <c r="CD143" s="73">
        <f t="shared" si="82"/>
        <v>0.29012027823759612</v>
      </c>
    </row>
    <row r="144" spans="1:82" x14ac:dyDescent="0.25">
      <c r="A144" s="1" t="s">
        <v>246</v>
      </c>
      <c r="B144" t="s">
        <v>247</v>
      </c>
      <c r="C144" s="63">
        <v>54951.05</v>
      </c>
      <c r="D144" s="64">
        <v>7793101.3100000005</v>
      </c>
      <c r="E144" s="64">
        <v>7848052.3600000003</v>
      </c>
      <c r="F144" s="64">
        <v>6436769.25</v>
      </c>
      <c r="G144" s="64">
        <v>5689084.4100000001</v>
      </c>
      <c r="H144" s="64">
        <v>747684.83999999985</v>
      </c>
      <c r="I144" s="65">
        <v>1411283.1100000003</v>
      </c>
      <c r="J144" s="63">
        <v>8640738</v>
      </c>
      <c r="K144" s="64">
        <v>-250386.23000000045</v>
      </c>
      <c r="L144" s="64">
        <v>8390351.7699999996</v>
      </c>
      <c r="M144" s="64">
        <v>7780253.2599999998</v>
      </c>
      <c r="N144" s="64">
        <v>3913722.709999999</v>
      </c>
      <c r="O144" s="64">
        <v>3866530.5500000003</v>
      </c>
      <c r="P144" s="65">
        <v>610098.50999999885</v>
      </c>
      <c r="Q144" s="63">
        <v>9881837</v>
      </c>
      <c r="R144" s="64">
        <v>-894453.1400000006</v>
      </c>
      <c r="S144" s="64">
        <v>8987383.8599999994</v>
      </c>
      <c r="T144" s="64">
        <v>7152016.9900000021</v>
      </c>
      <c r="U144" s="64">
        <v>1950731.7899999991</v>
      </c>
      <c r="V144" s="64">
        <v>5201285.200000002</v>
      </c>
      <c r="W144" s="65">
        <v>1835366.8699999982</v>
      </c>
      <c r="X144" s="63">
        <v>17392266</v>
      </c>
      <c r="Y144" s="64">
        <v>-2453182.4099999964</v>
      </c>
      <c r="Z144" s="64">
        <v>14939083.590000004</v>
      </c>
      <c r="AA144" s="64">
        <v>10547101.389999999</v>
      </c>
      <c r="AB144" s="64">
        <v>3705930.1500000004</v>
      </c>
      <c r="AC144" s="64">
        <v>6841171.2399999984</v>
      </c>
      <c r="AD144" s="65">
        <v>4391982.2000000048</v>
      </c>
      <c r="AE144" s="64">
        <v>35969792.049999997</v>
      </c>
      <c r="AF144" s="64">
        <v>4195079.5300000031</v>
      </c>
      <c r="AG144" s="64">
        <v>40164871.579999998</v>
      </c>
      <c r="AH144" s="64">
        <v>31916140.890000001</v>
      </c>
      <c r="AI144" s="64">
        <v>15259469.059999999</v>
      </c>
      <c r="AJ144" s="64">
        <v>16656671.830000002</v>
      </c>
      <c r="AK144" s="66">
        <v>8248730.6900000023</v>
      </c>
      <c r="AM144" s="70">
        <f t="shared" si="60"/>
        <v>5.4398060907161637E-6</v>
      </c>
      <c r="AN144" s="68">
        <f t="shared" si="61"/>
        <v>8.8291901681755245E-3</v>
      </c>
      <c r="AO144" s="68">
        <f t="shared" si="62"/>
        <v>7.1447854733666628E-4</v>
      </c>
      <c r="AP144" s="68">
        <f t="shared" si="63"/>
        <v>6.2641730650471244E-4</v>
      </c>
      <c r="AQ144" s="68">
        <f t="shared" si="64"/>
        <v>5.6946355426004626E-4</v>
      </c>
      <c r="AR144" s="68">
        <f t="shared" si="65"/>
        <v>2.6209074631886385E-3</v>
      </c>
      <c r="AS144" s="69">
        <f t="shared" si="66"/>
        <v>1.9911473792758572E-3</v>
      </c>
      <c r="AT144" s="70">
        <f t="shared" si="84"/>
        <v>8.6187491808604772E-4</v>
      </c>
      <c r="AU144" s="68">
        <f t="shared" si="84"/>
        <v>-5.3166133527143941E-4</v>
      </c>
      <c r="AV144" s="68">
        <f t="shared" si="84"/>
        <v>7.9935035869593569E-4</v>
      </c>
      <c r="AW144" s="68">
        <f t="shared" si="84"/>
        <v>7.7931526508512761E-4</v>
      </c>
      <c r="AX144" s="68">
        <f t="shared" si="84"/>
        <v>4.0278849132054529E-4</v>
      </c>
      <c r="AY144" s="68">
        <f t="shared" si="84"/>
        <v>1.4488038000487161E-2</v>
      </c>
      <c r="AZ144" s="69">
        <f t="shared" si="84"/>
        <v>1.1892396981032418E-3</v>
      </c>
      <c r="BA144" s="70">
        <f t="shared" si="84"/>
        <v>9.4264782785993752E-4</v>
      </c>
      <c r="BB144" s="68">
        <f t="shared" si="84"/>
        <v>-1.2961407361433243E-3</v>
      </c>
      <c r="BC144" s="68">
        <f t="shared" si="83"/>
        <v>8.043731142886643E-4</v>
      </c>
      <c r="BD144" s="68">
        <f t="shared" si="83"/>
        <v>6.6034115980786318E-4</v>
      </c>
      <c r="BE144" s="68">
        <f t="shared" si="83"/>
        <v>1.8893436865428907E-4</v>
      </c>
      <c r="BF144" s="68">
        <f t="shared" si="83"/>
        <v>1.0281795536115027E-2</v>
      </c>
      <c r="BG144" s="69">
        <f t="shared" si="83"/>
        <v>5.3608933049737887E-3</v>
      </c>
      <c r="BH144" s="70">
        <f t="shared" si="59"/>
        <v>1.5773435112705514E-3</v>
      </c>
      <c r="BI144" s="68">
        <f t="shared" si="59"/>
        <v>-9.2565225032219221E-3</v>
      </c>
      <c r="BJ144" s="68">
        <f t="shared" si="59"/>
        <v>1.3230586132948758E-3</v>
      </c>
      <c r="BK144" s="68">
        <f t="shared" si="59"/>
        <v>9.8871044844983029E-4</v>
      </c>
      <c r="BL144" s="68">
        <f t="shared" si="59"/>
        <v>3.6018817004381817E-4</v>
      </c>
      <c r="BM144" s="68">
        <f t="shared" si="59"/>
        <v>1.8066763968689611E-2</v>
      </c>
      <c r="BN144" s="69">
        <f t="shared" si="59"/>
        <v>7.0407908476407197E-3</v>
      </c>
      <c r="BO144" s="70">
        <f t="shared" si="67"/>
        <v>141.81896997418613</v>
      </c>
      <c r="BP144" s="68">
        <f t="shared" si="68"/>
        <v>-2.8977412577490539E-2</v>
      </c>
      <c r="BQ144" s="68">
        <f t="shared" si="69"/>
        <v>-9.0514864796899672E-2</v>
      </c>
      <c r="BR144" s="69">
        <f t="shared" si="70"/>
        <v>-0.14105018920478771</v>
      </c>
      <c r="BS144" s="70">
        <f t="shared" si="71"/>
        <v>0.82017409603521041</v>
      </c>
      <c r="BT144" s="68">
        <f t="shared" si="72"/>
        <v>0.92728570544784206</v>
      </c>
      <c r="BU144" s="68">
        <f t="shared" si="73"/>
        <v>0.79578407926152639</v>
      </c>
      <c r="BV144" s="69">
        <f t="shared" si="74"/>
        <v>0.70600725449183965</v>
      </c>
      <c r="BW144" s="70">
        <f t="shared" si="75"/>
        <v>0.88384159646549398</v>
      </c>
      <c r="BX144" s="68">
        <f t="shared" si="76"/>
        <v>0.50303281644073361</v>
      </c>
      <c r="BY144" s="68">
        <f t="shared" si="77"/>
        <v>0.27275267840212425</v>
      </c>
      <c r="BZ144" s="69">
        <f t="shared" si="78"/>
        <v>0.35136953869749427</v>
      </c>
      <c r="CA144" s="71">
        <f t="shared" si="79"/>
        <v>2.6038162829908109</v>
      </c>
      <c r="CB144" s="72">
        <f t="shared" si="80"/>
        <v>3.1788326301041994</v>
      </c>
      <c r="CC144" s="72">
        <f t="shared" si="81"/>
        <v>2.948311502056435</v>
      </c>
      <c r="CD144" s="73">
        <f t="shared" si="82"/>
        <v>4.3779092623001166</v>
      </c>
    </row>
    <row r="145" spans="1:82" x14ac:dyDescent="0.25">
      <c r="A145" s="1" t="s">
        <v>248</v>
      </c>
      <c r="B145" t="s">
        <v>249</v>
      </c>
      <c r="C145" s="63">
        <v>18582229</v>
      </c>
      <c r="D145" s="64">
        <v>-3284892.1799999997</v>
      </c>
      <c r="E145" s="64">
        <v>15297336.82</v>
      </c>
      <c r="F145" s="64">
        <v>4353273.93</v>
      </c>
      <c r="G145" s="64">
        <v>4350887.97</v>
      </c>
      <c r="H145" s="64">
        <v>2385.9599999999627</v>
      </c>
      <c r="I145" s="65">
        <v>10944062.890000001</v>
      </c>
      <c r="J145" s="63">
        <v>9468005</v>
      </c>
      <c r="K145" s="64">
        <v>-1928503.5</v>
      </c>
      <c r="L145" s="64">
        <v>7539501.5</v>
      </c>
      <c r="M145" s="64">
        <v>2319961.5</v>
      </c>
      <c r="N145" s="64">
        <v>2139420.75</v>
      </c>
      <c r="O145" s="64">
        <v>180540.75</v>
      </c>
      <c r="P145" s="65">
        <v>5219540</v>
      </c>
      <c r="Q145" s="63">
        <v>12528135</v>
      </c>
      <c r="R145" s="64">
        <v>-4301940.5199999996</v>
      </c>
      <c r="S145" s="64">
        <v>8226194.4800000004</v>
      </c>
      <c r="T145" s="64">
        <v>5979704.5</v>
      </c>
      <c r="U145" s="64">
        <v>5926288.7800000003</v>
      </c>
      <c r="V145" s="64">
        <v>53415.719999999739</v>
      </c>
      <c r="W145" s="65">
        <v>2246489.9800000004</v>
      </c>
      <c r="X145" s="63">
        <v>8415212</v>
      </c>
      <c r="Y145" s="64">
        <v>-70244.759999999776</v>
      </c>
      <c r="Z145" s="64">
        <v>8344967.2400000002</v>
      </c>
      <c r="AA145" s="64">
        <v>4307305.8899999997</v>
      </c>
      <c r="AB145" s="64">
        <v>4231970.47</v>
      </c>
      <c r="AC145" s="64">
        <v>75335.419999999925</v>
      </c>
      <c r="AD145" s="65">
        <v>4037661.3500000006</v>
      </c>
      <c r="AE145" s="64">
        <v>48993581</v>
      </c>
      <c r="AF145" s="64">
        <v>-9585580.959999999</v>
      </c>
      <c r="AG145" s="64">
        <v>39408000.039999999</v>
      </c>
      <c r="AH145" s="64">
        <v>16960245.82</v>
      </c>
      <c r="AI145" s="64">
        <v>16648567.969999999</v>
      </c>
      <c r="AJ145" s="64">
        <v>311677.84999999963</v>
      </c>
      <c r="AK145" s="66">
        <v>22447754.220000003</v>
      </c>
      <c r="AM145" s="70">
        <f t="shared" si="60"/>
        <v>1.8395230390189548E-3</v>
      </c>
      <c r="AN145" s="68">
        <f t="shared" si="61"/>
        <v>-3.7216169257233305E-3</v>
      </c>
      <c r="AO145" s="68">
        <f t="shared" si="62"/>
        <v>1.3926536786348987E-3</v>
      </c>
      <c r="AP145" s="68">
        <f t="shared" si="63"/>
        <v>4.2365448003403014E-4</v>
      </c>
      <c r="AQ145" s="68">
        <f t="shared" si="64"/>
        <v>4.3551333554277098E-4</v>
      </c>
      <c r="AR145" s="68">
        <f t="shared" si="65"/>
        <v>8.3636581034189055E-6</v>
      </c>
      <c r="AS145" s="69">
        <f t="shared" si="66"/>
        <v>1.5440730486779269E-2</v>
      </c>
      <c r="AT145" s="70">
        <f t="shared" si="84"/>
        <v>9.4439109643334746E-4</v>
      </c>
      <c r="AU145" s="68">
        <f t="shared" si="84"/>
        <v>-4.0949166648886499E-3</v>
      </c>
      <c r="AV145" s="68">
        <f t="shared" si="84"/>
        <v>7.1828969673980007E-4</v>
      </c>
      <c r="AW145" s="68">
        <f t="shared" si="84"/>
        <v>2.3238079159389603E-4</v>
      </c>
      <c r="AX145" s="68">
        <f t="shared" si="84"/>
        <v>2.2018270583926212E-4</v>
      </c>
      <c r="AY145" s="68">
        <f t="shared" si="84"/>
        <v>6.7649310222996995E-4</v>
      </c>
      <c r="AZ145" s="69">
        <f t="shared" si="84"/>
        <v>1.0174232639640124E-2</v>
      </c>
      <c r="BA145" s="70">
        <f t="shared" si="84"/>
        <v>1.1950833883301313E-3</v>
      </c>
      <c r="BB145" s="68">
        <f t="shared" si="84"/>
        <v>-6.2338876158873919E-3</v>
      </c>
      <c r="BC145" s="68">
        <f t="shared" si="83"/>
        <v>7.362464734672877E-4</v>
      </c>
      <c r="BD145" s="68">
        <f t="shared" si="83"/>
        <v>5.5210229650730987E-4</v>
      </c>
      <c r="BE145" s="68">
        <f t="shared" si="83"/>
        <v>5.7397928041778498E-4</v>
      </c>
      <c r="BF145" s="68">
        <f t="shared" si="83"/>
        <v>1.0559111649066412E-4</v>
      </c>
      <c r="BG145" s="69">
        <f t="shared" si="83"/>
        <v>6.5617361249812219E-3</v>
      </c>
      <c r="BH145" s="70">
        <f t="shared" si="59"/>
        <v>7.6319440170510725E-4</v>
      </c>
      <c r="BI145" s="68">
        <f t="shared" si="59"/>
        <v>-2.6505252892035125E-4</v>
      </c>
      <c r="BJ145" s="68">
        <f t="shared" si="59"/>
        <v>7.3906011155437711E-4</v>
      </c>
      <c r="BK145" s="68">
        <f t="shared" si="59"/>
        <v>4.0377713085703974E-4</v>
      </c>
      <c r="BL145" s="68">
        <f t="shared" si="59"/>
        <v>4.113152805291748E-4</v>
      </c>
      <c r="BM145" s="68">
        <f t="shared" si="59"/>
        <v>1.9895237290129544E-4</v>
      </c>
      <c r="BN145" s="69">
        <f t="shared" si="59"/>
        <v>6.4727787555588561E-3</v>
      </c>
      <c r="BO145" s="70">
        <f t="shared" si="67"/>
        <v>-0.17677600356770976</v>
      </c>
      <c r="BP145" s="68">
        <f t="shared" si="68"/>
        <v>-0.20368636264978737</v>
      </c>
      <c r="BQ145" s="68">
        <f t="shared" si="69"/>
        <v>-0.34338235659178318</v>
      </c>
      <c r="BR145" s="69">
        <f t="shared" si="70"/>
        <v>-8.3473547665822052E-3</v>
      </c>
      <c r="BS145" s="70">
        <f t="shared" si="71"/>
        <v>0.28457724251115757</v>
      </c>
      <c r="BT145" s="68">
        <f t="shared" si="72"/>
        <v>0.30770754538612399</v>
      </c>
      <c r="BU145" s="68">
        <f t="shared" si="73"/>
        <v>0.72691017876348574</v>
      </c>
      <c r="BV145" s="69">
        <f t="shared" si="74"/>
        <v>0.51615611734864042</v>
      </c>
      <c r="BW145" s="70">
        <f t="shared" si="75"/>
        <v>0.99945191595145033</v>
      </c>
      <c r="BX145" s="68">
        <f t="shared" si="76"/>
        <v>0.92217941978778528</v>
      </c>
      <c r="BY145" s="68">
        <f t="shared" si="77"/>
        <v>0.99106716393761607</v>
      </c>
      <c r="BZ145" s="69">
        <f t="shared" si="78"/>
        <v>0.98250985141898062</v>
      </c>
      <c r="CA145" s="71">
        <f t="shared" si="79"/>
        <v>1.7609960995966103</v>
      </c>
      <c r="CB145" s="72">
        <f t="shared" si="80"/>
        <v>0.94788293778311838</v>
      </c>
      <c r="CC145" s="72">
        <f t="shared" si="81"/>
        <v>2.4650432990999676</v>
      </c>
      <c r="CD145" s="73">
        <f t="shared" si="82"/>
        <v>1.7878840502348532</v>
      </c>
    </row>
    <row r="146" spans="1:82" x14ac:dyDescent="0.25">
      <c r="A146" s="1" t="s">
        <v>250</v>
      </c>
      <c r="B146" t="s">
        <v>251</v>
      </c>
      <c r="C146" s="63">
        <v>765691</v>
      </c>
      <c r="D146" s="64">
        <v>0</v>
      </c>
      <c r="E146" s="64">
        <v>765691</v>
      </c>
      <c r="F146" s="64">
        <v>765691</v>
      </c>
      <c r="G146" s="64">
        <v>765691</v>
      </c>
      <c r="H146" s="64">
        <v>0</v>
      </c>
      <c r="I146" s="65">
        <v>0</v>
      </c>
      <c r="J146" s="63">
        <v>1052244</v>
      </c>
      <c r="K146" s="64">
        <v>0</v>
      </c>
      <c r="L146" s="64">
        <v>1052244</v>
      </c>
      <c r="M146" s="64">
        <v>1052244</v>
      </c>
      <c r="N146" s="64">
        <v>1052244</v>
      </c>
      <c r="O146" s="64">
        <v>0</v>
      </c>
      <c r="P146" s="65">
        <v>0</v>
      </c>
      <c r="Q146" s="63">
        <v>841796</v>
      </c>
      <c r="R146" s="64">
        <v>0</v>
      </c>
      <c r="S146" s="64">
        <v>841796</v>
      </c>
      <c r="T146" s="64">
        <v>841796</v>
      </c>
      <c r="U146" s="64">
        <v>841796</v>
      </c>
      <c r="V146" s="64">
        <v>0</v>
      </c>
      <c r="W146" s="65">
        <v>0</v>
      </c>
      <c r="X146" s="63">
        <v>1103570</v>
      </c>
      <c r="Y146" s="64">
        <v>0</v>
      </c>
      <c r="Z146" s="64">
        <v>1103570</v>
      </c>
      <c r="AA146" s="64">
        <v>1103570</v>
      </c>
      <c r="AB146" s="64">
        <v>1103570</v>
      </c>
      <c r="AC146" s="64">
        <v>0</v>
      </c>
      <c r="AD146" s="65">
        <v>0</v>
      </c>
      <c r="AE146" s="64">
        <v>3763301</v>
      </c>
      <c r="AF146" s="64">
        <v>0</v>
      </c>
      <c r="AG146" s="64">
        <v>3763301</v>
      </c>
      <c r="AH146" s="64">
        <v>3763301</v>
      </c>
      <c r="AI146" s="64">
        <v>3763301</v>
      </c>
      <c r="AJ146" s="64">
        <v>0</v>
      </c>
      <c r="AK146" s="66">
        <v>0</v>
      </c>
      <c r="AM146" s="70">
        <f t="shared" si="60"/>
        <v>7.5798561909309293E-5</v>
      </c>
      <c r="AN146" s="68">
        <f t="shared" si="61"/>
        <v>0</v>
      </c>
      <c r="AO146" s="68">
        <f t="shared" si="62"/>
        <v>6.9707714512337848E-5</v>
      </c>
      <c r="AP146" s="68">
        <f t="shared" si="63"/>
        <v>7.4515968369520124E-5</v>
      </c>
      <c r="AQ146" s="68">
        <f t="shared" si="64"/>
        <v>7.6643812413556558E-5</v>
      </c>
      <c r="AR146" s="68">
        <f t="shared" si="65"/>
        <v>0</v>
      </c>
      <c r="AS146" s="69">
        <f t="shared" si="66"/>
        <v>0</v>
      </c>
      <c r="AT146" s="70">
        <f t="shared" si="84"/>
        <v>1.049566265412208E-4</v>
      </c>
      <c r="AU146" s="68">
        <f t="shared" si="84"/>
        <v>0</v>
      </c>
      <c r="AV146" s="68">
        <f t="shared" si="84"/>
        <v>1.0024747971152658E-4</v>
      </c>
      <c r="AW146" s="68">
        <f t="shared" si="84"/>
        <v>1.0539885841636921E-4</v>
      </c>
      <c r="AX146" s="68">
        <f t="shared" si="84"/>
        <v>1.0829376648942407E-4</v>
      </c>
      <c r="AY146" s="68">
        <f t="shared" si="84"/>
        <v>0</v>
      </c>
      <c r="AZ146" s="69">
        <f t="shared" si="84"/>
        <v>0</v>
      </c>
      <c r="BA146" s="70">
        <f t="shared" si="84"/>
        <v>8.0300572747879167E-5</v>
      </c>
      <c r="BB146" s="68">
        <f t="shared" si="84"/>
        <v>0</v>
      </c>
      <c r="BC146" s="68">
        <f t="shared" si="83"/>
        <v>7.534095357041315E-5</v>
      </c>
      <c r="BD146" s="68">
        <f t="shared" si="83"/>
        <v>7.7722486920660936E-5</v>
      </c>
      <c r="BE146" s="68">
        <f t="shared" si="83"/>
        <v>8.1530529522823837E-5</v>
      </c>
      <c r="BF146" s="68">
        <f t="shared" si="83"/>
        <v>0</v>
      </c>
      <c r="BG146" s="69">
        <f t="shared" si="83"/>
        <v>0</v>
      </c>
      <c r="BH146" s="70">
        <f t="shared" si="59"/>
        <v>1.0008523206423144E-4</v>
      </c>
      <c r="BI146" s="68">
        <f t="shared" si="59"/>
        <v>0</v>
      </c>
      <c r="BJ146" s="68">
        <f t="shared" si="59"/>
        <v>9.7736101754674335E-5</v>
      </c>
      <c r="BK146" s="68">
        <f t="shared" si="59"/>
        <v>1.0345128478904092E-4</v>
      </c>
      <c r="BL146" s="68">
        <f t="shared" si="59"/>
        <v>1.0725859439505528E-4</v>
      </c>
      <c r="BM146" s="68">
        <f t="shared" si="59"/>
        <v>0</v>
      </c>
      <c r="BN146" s="69">
        <f t="shared" si="59"/>
        <v>0</v>
      </c>
      <c r="BO146" s="70">
        <f t="shared" si="67"/>
        <v>0</v>
      </c>
      <c r="BP146" s="68">
        <f t="shared" si="68"/>
        <v>0</v>
      </c>
      <c r="BQ146" s="68">
        <f t="shared" si="69"/>
        <v>0</v>
      </c>
      <c r="BR146" s="69">
        <f t="shared" si="70"/>
        <v>0</v>
      </c>
      <c r="BS146" s="70">
        <f t="shared" si="71"/>
        <v>1</v>
      </c>
      <c r="BT146" s="68">
        <f t="shared" si="72"/>
        <v>1</v>
      </c>
      <c r="BU146" s="68">
        <f t="shared" si="73"/>
        <v>1</v>
      </c>
      <c r="BV146" s="69">
        <f t="shared" si="74"/>
        <v>1</v>
      </c>
      <c r="BW146" s="70">
        <f t="shared" si="75"/>
        <v>1</v>
      </c>
      <c r="BX146" s="68">
        <f t="shared" si="76"/>
        <v>1</v>
      </c>
      <c r="BY146" s="68">
        <f t="shared" si="77"/>
        <v>1</v>
      </c>
      <c r="BZ146" s="69">
        <f t="shared" si="78"/>
        <v>1</v>
      </c>
      <c r="CA146" s="71">
        <f t="shared" si="79"/>
        <v>0.30973903461577668</v>
      </c>
      <c r="CB146" s="72">
        <f t="shared" si="80"/>
        <v>0.42992270948662709</v>
      </c>
      <c r="CC146" s="72">
        <f t="shared" si="81"/>
        <v>0.34701774795211976</v>
      </c>
      <c r="CD146" s="73">
        <f t="shared" si="82"/>
        <v>0.45807176265293686</v>
      </c>
    </row>
    <row r="147" spans="1:82" s="38" customFormat="1" x14ac:dyDescent="0.25">
      <c r="A147" s="37">
        <v>49</v>
      </c>
      <c r="B147" s="38" t="s">
        <v>252</v>
      </c>
      <c r="C147" s="39">
        <v>67655629</v>
      </c>
      <c r="D147" s="40">
        <v>2638229.8500000015</v>
      </c>
      <c r="E147" s="40">
        <v>70293858.849999994</v>
      </c>
      <c r="F147" s="40">
        <v>60451722.099999994</v>
      </c>
      <c r="G147" s="40">
        <v>59365084.499999993</v>
      </c>
      <c r="H147" s="40">
        <v>1086637.5999999964</v>
      </c>
      <c r="I147" s="41">
        <v>9842136.7500000056</v>
      </c>
      <c r="J147" s="39">
        <v>58739059</v>
      </c>
      <c r="K147" s="40">
        <v>-2245316.5099999998</v>
      </c>
      <c r="L147" s="40">
        <v>56493742.490000002</v>
      </c>
      <c r="M147" s="40">
        <v>48799977.150000006</v>
      </c>
      <c r="N147" s="40">
        <v>47489237.170000002</v>
      </c>
      <c r="O147" s="40">
        <v>1310739.9799999995</v>
      </c>
      <c r="P147" s="41">
        <v>7693765.3400000017</v>
      </c>
      <c r="Q147" s="39">
        <v>82103842</v>
      </c>
      <c r="R147" s="40">
        <v>-10970984.279999997</v>
      </c>
      <c r="S147" s="40">
        <v>71132857.719999999</v>
      </c>
      <c r="T147" s="40">
        <v>58641005.529999994</v>
      </c>
      <c r="U147" s="40">
        <v>52025987.43</v>
      </c>
      <c r="V147" s="40">
        <v>6615018.0999999959</v>
      </c>
      <c r="W147" s="41">
        <v>12491852.190000005</v>
      </c>
      <c r="X147" s="39">
        <v>96553243</v>
      </c>
      <c r="Y147" s="40">
        <v>-6477754.8400000036</v>
      </c>
      <c r="Z147" s="40">
        <v>90075488.159999996</v>
      </c>
      <c r="AA147" s="40">
        <v>82249848.710000008</v>
      </c>
      <c r="AB147" s="40">
        <v>75576698.609999985</v>
      </c>
      <c r="AC147" s="40">
        <v>6673150.1000000043</v>
      </c>
      <c r="AD147" s="41">
        <v>7825639.4499999955</v>
      </c>
      <c r="AE147" s="40">
        <v>305051773</v>
      </c>
      <c r="AF147" s="40">
        <v>-17055825.779999997</v>
      </c>
      <c r="AG147" s="40">
        <v>287995947.22000003</v>
      </c>
      <c r="AH147" s="40">
        <v>250142553.48999998</v>
      </c>
      <c r="AI147" s="40">
        <v>234457007.71000001</v>
      </c>
      <c r="AJ147" s="40">
        <v>15685545.779999996</v>
      </c>
      <c r="AK147" s="42">
        <v>37853393.730000012</v>
      </c>
      <c r="AM147" s="46">
        <f t="shared" si="60"/>
        <v>6.6974789873065774E-3</v>
      </c>
      <c r="AN147" s="44">
        <f t="shared" si="61"/>
        <v>2.9889811676280134E-3</v>
      </c>
      <c r="AO147" s="44">
        <f t="shared" si="62"/>
        <v>6.3994800052323622E-3</v>
      </c>
      <c r="AP147" s="44">
        <f t="shared" si="63"/>
        <v>5.8830763478826585E-3</v>
      </c>
      <c r="AQ147" s="44">
        <f t="shared" si="64"/>
        <v>5.9423010069766177E-3</v>
      </c>
      <c r="AR147" s="44">
        <f t="shared" si="65"/>
        <v>3.8090602393668722E-3</v>
      </c>
      <c r="AS147" s="45">
        <f t="shared" si="66"/>
        <v>1.3886047850623758E-2</v>
      </c>
      <c r="AT147" s="46">
        <f t="shared" si="84"/>
        <v>5.8589580732660244E-3</v>
      </c>
      <c r="AU147" s="44">
        <f t="shared" si="84"/>
        <v>-4.7676262940402345E-3</v>
      </c>
      <c r="AV147" s="44">
        <f t="shared" si="84"/>
        <v>5.3821692536089368E-3</v>
      </c>
      <c r="AW147" s="44">
        <f t="shared" si="84"/>
        <v>4.8880885824532172E-3</v>
      </c>
      <c r="AX147" s="44">
        <f t="shared" si="84"/>
        <v>4.8874485013446108E-3</v>
      </c>
      <c r="AY147" s="44">
        <f t="shared" si="84"/>
        <v>4.911392886575737E-3</v>
      </c>
      <c r="AZ147" s="45">
        <f t="shared" si="84"/>
        <v>1.4997137380681038E-2</v>
      </c>
      <c r="BA147" s="46">
        <f t="shared" si="84"/>
        <v>7.8320466447944354E-3</v>
      </c>
      <c r="BB147" s="44">
        <f t="shared" si="84"/>
        <v>-1.5897914608356149E-2</v>
      </c>
      <c r="BC147" s="44">
        <f t="shared" si="83"/>
        <v>6.3664086439153E-3</v>
      </c>
      <c r="BD147" s="44">
        <f t="shared" si="83"/>
        <v>5.4142865793135519E-3</v>
      </c>
      <c r="BE147" s="44">
        <f t="shared" si="83"/>
        <v>5.0388767636288089E-3</v>
      </c>
      <c r="BF147" s="44">
        <f t="shared" si="83"/>
        <v>1.3076434180517545E-2</v>
      </c>
      <c r="BG147" s="45">
        <f t="shared" si="83"/>
        <v>3.6487248335311424E-2</v>
      </c>
      <c r="BH147" s="46">
        <f t="shared" si="59"/>
        <v>8.7566296041113201E-3</v>
      </c>
      <c r="BI147" s="44">
        <f t="shared" si="59"/>
        <v>-2.4442325691881525E-2</v>
      </c>
      <c r="BJ147" s="44">
        <f t="shared" si="59"/>
        <v>7.9774070302814724E-3</v>
      </c>
      <c r="BK147" s="44">
        <f t="shared" si="59"/>
        <v>7.7102970566015217E-3</v>
      </c>
      <c r="BL147" s="44">
        <f t="shared" si="59"/>
        <v>7.3454791829492706E-3</v>
      </c>
      <c r="BM147" s="44">
        <f t="shared" si="59"/>
        <v>1.7623039031593891E-2</v>
      </c>
      <c r="BN147" s="45">
        <f t="shared" si="59"/>
        <v>1.2545290055250239E-2</v>
      </c>
      <c r="BO147" s="46">
        <f t="shared" si="67"/>
        <v>3.8994979264770441E-2</v>
      </c>
      <c r="BP147" s="44">
        <f t="shared" si="68"/>
        <v>-3.8225272045982209E-2</v>
      </c>
      <c r="BQ147" s="44">
        <f t="shared" si="69"/>
        <v>-0.1336232752664607</v>
      </c>
      <c r="BR147" s="45">
        <f t="shared" si="70"/>
        <v>-6.7089976874210255E-2</v>
      </c>
      <c r="BS147" s="46">
        <f t="shared" si="71"/>
        <v>0.85998582364069487</v>
      </c>
      <c r="BT147" s="44">
        <f t="shared" si="72"/>
        <v>0.8638120789862368</v>
      </c>
      <c r="BU147" s="44">
        <f t="shared" si="73"/>
        <v>0.8243870330758869</v>
      </c>
      <c r="BV147" s="45">
        <f t="shared" si="74"/>
        <v>0.91312132068494145</v>
      </c>
      <c r="BW147" s="46">
        <f t="shared" si="75"/>
        <v>0.9820247039744795</v>
      </c>
      <c r="BX147" s="44">
        <f t="shared" si="76"/>
        <v>0.97314056160372597</v>
      </c>
      <c r="BY147" s="44">
        <f t="shared" si="77"/>
        <v>0.88719466795950774</v>
      </c>
      <c r="BZ147" s="45">
        <f t="shared" si="78"/>
        <v>0.91886732675304361</v>
      </c>
      <c r="CA147" s="47">
        <f t="shared" si="79"/>
        <v>24.454065731627001</v>
      </c>
      <c r="CB147" s="48">
        <f t="shared" si="80"/>
        <v>19.938548852940471</v>
      </c>
      <c r="CC147" s="48">
        <f t="shared" si="81"/>
        <v>24.173873095938205</v>
      </c>
      <c r="CD147" s="49">
        <f t="shared" si="82"/>
        <v>34.140410827158306</v>
      </c>
    </row>
    <row r="148" spans="1:82" s="51" customFormat="1" x14ac:dyDescent="0.25">
      <c r="A148" s="50" t="s">
        <v>253</v>
      </c>
      <c r="B148" s="51" t="s">
        <v>254</v>
      </c>
      <c r="C148" s="52">
        <v>64000867</v>
      </c>
      <c r="D148" s="53">
        <v>2423229.8500000015</v>
      </c>
      <c r="E148" s="53">
        <v>66424096.850000001</v>
      </c>
      <c r="F148" s="53">
        <v>56646060.679999992</v>
      </c>
      <c r="G148" s="53">
        <v>55758099.019999996</v>
      </c>
      <c r="H148" s="53">
        <v>887961.65999999642</v>
      </c>
      <c r="I148" s="54">
        <v>9778036.1700000055</v>
      </c>
      <c r="J148" s="52">
        <v>54956718</v>
      </c>
      <c r="K148" s="53">
        <v>-2251616.5099999998</v>
      </c>
      <c r="L148" s="53">
        <v>52705101.490000002</v>
      </c>
      <c r="M148" s="53">
        <v>45395855.730000004</v>
      </c>
      <c r="N148" s="53">
        <v>44085115.75</v>
      </c>
      <c r="O148" s="53">
        <v>1310739.9799999995</v>
      </c>
      <c r="P148" s="54">
        <v>7309245.7600000016</v>
      </c>
      <c r="Q148" s="52">
        <v>78594877</v>
      </c>
      <c r="R148" s="53">
        <v>-11162276.659999996</v>
      </c>
      <c r="S148" s="53">
        <v>67432600.340000004</v>
      </c>
      <c r="T148" s="53">
        <v>55176375.449999996</v>
      </c>
      <c r="U148" s="53">
        <v>48666275.780000001</v>
      </c>
      <c r="V148" s="53">
        <v>6510099.6699999962</v>
      </c>
      <c r="W148" s="54">
        <v>12256224.890000006</v>
      </c>
      <c r="X148" s="52">
        <v>92991272</v>
      </c>
      <c r="Y148" s="53">
        <v>-6667389.8400000036</v>
      </c>
      <c r="Z148" s="53">
        <v>86323882.159999996</v>
      </c>
      <c r="AA148" s="53">
        <v>78625109.810000002</v>
      </c>
      <c r="AB148" s="53">
        <v>72061328.25999999</v>
      </c>
      <c r="AC148" s="53">
        <v>6563781.5500000045</v>
      </c>
      <c r="AD148" s="54">
        <v>7698772.3499999959</v>
      </c>
      <c r="AE148" s="53">
        <v>290543734</v>
      </c>
      <c r="AF148" s="53">
        <v>-17658053.159999996</v>
      </c>
      <c r="AG148" s="53">
        <v>272885680.84000003</v>
      </c>
      <c r="AH148" s="53">
        <v>235843401.66999999</v>
      </c>
      <c r="AI148" s="53">
        <v>220570818.81</v>
      </c>
      <c r="AJ148" s="53">
        <v>15272582.859999996</v>
      </c>
      <c r="AK148" s="55">
        <v>37042279.170000009</v>
      </c>
      <c r="AM148" s="59">
        <f t="shared" si="60"/>
        <v>6.3356806852228505E-3</v>
      </c>
      <c r="AN148" s="57">
        <f t="shared" si="61"/>
        <v>2.7453970269057703E-3</v>
      </c>
      <c r="AO148" s="57">
        <f t="shared" si="62"/>
        <v>6.0471808862317565E-3</v>
      </c>
      <c r="AP148" s="57">
        <f t="shared" si="63"/>
        <v>5.512714745097954E-3</v>
      </c>
      <c r="AQ148" s="57">
        <f t="shared" si="64"/>
        <v>5.5812505068302898E-3</v>
      </c>
      <c r="AR148" s="57">
        <f t="shared" si="65"/>
        <v>3.112628767114448E-3</v>
      </c>
      <c r="AS148" s="58">
        <f t="shared" si="66"/>
        <v>1.3795609793955551E-2</v>
      </c>
      <c r="AT148" s="59">
        <f t="shared" si="84"/>
        <v>5.4816864976727706E-3</v>
      </c>
      <c r="AU148" s="57">
        <f t="shared" si="84"/>
        <v>-4.7810034929868786E-3</v>
      </c>
      <c r="AV148" s="57">
        <f t="shared" si="84"/>
        <v>5.0212247276418065E-3</v>
      </c>
      <c r="AW148" s="57">
        <f t="shared" si="84"/>
        <v>4.5471120488937864E-3</v>
      </c>
      <c r="AX148" s="57">
        <f t="shared" si="84"/>
        <v>4.5371066318170795E-3</v>
      </c>
      <c r="AY148" s="57">
        <f t="shared" si="84"/>
        <v>4.911392886575737E-3</v>
      </c>
      <c r="AZ148" s="58">
        <f t="shared" si="84"/>
        <v>1.4247609326213266E-2</v>
      </c>
      <c r="BA148" s="59">
        <f t="shared" si="84"/>
        <v>7.4973195859200032E-3</v>
      </c>
      <c r="BB148" s="57">
        <f t="shared" si="84"/>
        <v>-1.6175113977606289E-2</v>
      </c>
      <c r="BC148" s="57">
        <f t="shared" si="83"/>
        <v>6.0352346784115938E-3</v>
      </c>
      <c r="BD148" s="57">
        <f t="shared" si="83"/>
        <v>5.0943994973153854E-3</v>
      </c>
      <c r="BE148" s="57">
        <f t="shared" si="83"/>
        <v>4.7134783655982887E-3</v>
      </c>
      <c r="BF148" s="57">
        <f t="shared" si="83"/>
        <v>1.2869033547068297E-2</v>
      </c>
      <c r="BG148" s="58">
        <f t="shared" si="83"/>
        <v>3.5799008378665023E-2</v>
      </c>
      <c r="BH148" s="59">
        <f t="shared" si="59"/>
        <v>8.4335864857399776E-3</v>
      </c>
      <c r="BI148" s="57">
        <f t="shared" si="59"/>
        <v>-2.515786997335976E-2</v>
      </c>
      <c r="BJ148" s="57">
        <f t="shared" si="59"/>
        <v>7.6451514001361735E-3</v>
      </c>
      <c r="BK148" s="57">
        <f t="shared" si="59"/>
        <v>7.3705053839121445E-3</v>
      </c>
      <c r="BL148" s="57">
        <f t="shared" si="59"/>
        <v>7.0038119733304392E-3</v>
      </c>
      <c r="BM148" s="57">
        <f t="shared" si="59"/>
        <v>1.7334208989320629E-2</v>
      </c>
      <c r="BN148" s="58">
        <f t="shared" si="59"/>
        <v>1.2341909286414992E-2</v>
      </c>
      <c r="BO148" s="59">
        <f t="shared" si="67"/>
        <v>3.7862453488325426E-2</v>
      </c>
      <c r="BP148" s="57">
        <f t="shared" si="68"/>
        <v>-4.0970723724804668E-2</v>
      </c>
      <c r="BQ148" s="57">
        <f t="shared" si="69"/>
        <v>-0.142022954753145</v>
      </c>
      <c r="BR148" s="58">
        <f t="shared" si="70"/>
        <v>-7.1699092792278443E-2</v>
      </c>
      <c r="BS148" s="59">
        <f t="shared" si="71"/>
        <v>0.85279384088456733</v>
      </c>
      <c r="BT148" s="57">
        <f t="shared" si="72"/>
        <v>0.86131805928906491</v>
      </c>
      <c r="BU148" s="57">
        <f t="shared" si="73"/>
        <v>0.81824481292129858</v>
      </c>
      <c r="BV148" s="58">
        <f t="shared" si="74"/>
        <v>0.91081526737026908</v>
      </c>
      <c r="BW148" s="59">
        <f t="shared" si="75"/>
        <v>0.98432438815090439</v>
      </c>
      <c r="BX148" s="57">
        <f t="shared" si="76"/>
        <v>0.97112643965132273</v>
      </c>
      <c r="BY148" s="57">
        <f t="shared" si="77"/>
        <v>0.88201291554753625</v>
      </c>
      <c r="BZ148" s="58">
        <f t="shared" si="78"/>
        <v>0.91651799831044312</v>
      </c>
      <c r="CA148" s="60">
        <f t="shared" si="79"/>
        <v>22.914591068472667</v>
      </c>
      <c r="CB148" s="61">
        <f t="shared" si="80"/>
        <v>18.547703094439719</v>
      </c>
      <c r="CC148" s="61">
        <f t="shared" si="81"/>
        <v>22.745631422363168</v>
      </c>
      <c r="CD148" s="62">
        <f t="shared" si="82"/>
        <v>32.635847875030507</v>
      </c>
    </row>
    <row r="149" spans="1:82" x14ac:dyDescent="0.25">
      <c r="A149" s="1" t="s">
        <v>255</v>
      </c>
      <c r="B149" t="s">
        <v>256</v>
      </c>
      <c r="C149" s="63">
        <v>19059829</v>
      </c>
      <c r="D149" s="64">
        <v>2949200</v>
      </c>
      <c r="E149" s="64">
        <v>22009029</v>
      </c>
      <c r="F149" s="64">
        <v>19886859.52</v>
      </c>
      <c r="G149" s="64">
        <v>19186925.34</v>
      </c>
      <c r="H149" s="64">
        <v>699934.1799999997</v>
      </c>
      <c r="I149" s="65">
        <v>2122169.4800000004</v>
      </c>
      <c r="J149" s="63">
        <v>15034598</v>
      </c>
      <c r="K149" s="64">
        <v>106000</v>
      </c>
      <c r="L149" s="64">
        <v>15140598</v>
      </c>
      <c r="M149" s="64">
        <v>13871156.92</v>
      </c>
      <c r="N149" s="64">
        <v>13172594.639999999</v>
      </c>
      <c r="O149" s="64">
        <v>698562.2799999998</v>
      </c>
      <c r="P149" s="65">
        <v>1269441.0800000005</v>
      </c>
      <c r="Q149" s="63">
        <v>15085058</v>
      </c>
      <c r="R149" s="64">
        <v>245000</v>
      </c>
      <c r="S149" s="64">
        <v>15330058</v>
      </c>
      <c r="T149" s="64">
        <v>13243361.470000001</v>
      </c>
      <c r="U149" s="64">
        <v>10826612.390000001</v>
      </c>
      <c r="V149" s="64">
        <v>2416749.08</v>
      </c>
      <c r="W149" s="65">
        <v>2086696.5299999993</v>
      </c>
      <c r="X149" s="63">
        <v>15520040</v>
      </c>
      <c r="Y149" s="64">
        <v>13800</v>
      </c>
      <c r="Z149" s="64">
        <v>15533840</v>
      </c>
      <c r="AA149" s="64">
        <v>14061661.060000001</v>
      </c>
      <c r="AB149" s="64">
        <v>13212937.1</v>
      </c>
      <c r="AC149" s="64">
        <v>848723.96000000089</v>
      </c>
      <c r="AD149" s="65">
        <v>1472178.9399999995</v>
      </c>
      <c r="AE149" s="64">
        <v>64699525</v>
      </c>
      <c r="AF149" s="64">
        <v>3314000</v>
      </c>
      <c r="AG149" s="64">
        <v>68013525</v>
      </c>
      <c r="AH149" s="64">
        <v>61063038.969999999</v>
      </c>
      <c r="AI149" s="64">
        <v>56399069.469999999</v>
      </c>
      <c r="AJ149" s="64">
        <v>4663969.5</v>
      </c>
      <c r="AK149" s="66">
        <v>6950486.0299999993</v>
      </c>
      <c r="AM149" s="70">
        <f t="shared" si="60"/>
        <v>1.886802415644625E-3</v>
      </c>
      <c r="AN149" s="68">
        <f t="shared" si="61"/>
        <v>3.3412946410141375E-3</v>
      </c>
      <c r="AO149" s="68">
        <f t="shared" si="62"/>
        <v>2.0036791737473268E-3</v>
      </c>
      <c r="AP149" s="68">
        <f t="shared" si="63"/>
        <v>1.935361124737538E-3</v>
      </c>
      <c r="AQ149" s="68">
        <f t="shared" si="64"/>
        <v>1.9205647011025007E-3</v>
      </c>
      <c r="AR149" s="68">
        <f t="shared" si="65"/>
        <v>2.4535240223712701E-3</v>
      </c>
      <c r="AS149" s="69">
        <f t="shared" si="66"/>
        <v>2.9941208596205825E-3</v>
      </c>
      <c r="AT149" s="70">
        <f t="shared" si="84"/>
        <v>1.4996338182811072E-3</v>
      </c>
      <c r="AU149" s="68">
        <f t="shared" si="84"/>
        <v>2.2507668068955897E-4</v>
      </c>
      <c r="AV149" s="68">
        <f t="shared" si="84"/>
        <v>1.4424475604758781E-3</v>
      </c>
      <c r="AW149" s="68">
        <f t="shared" si="84"/>
        <v>1.3894154818486206E-3</v>
      </c>
      <c r="AX149" s="68">
        <f t="shared" si="84"/>
        <v>1.3556835562892249E-3</v>
      </c>
      <c r="AY149" s="68">
        <f t="shared" si="84"/>
        <v>2.6175396075292742E-3</v>
      </c>
      <c r="AZ149" s="69">
        <f t="shared" si="84"/>
        <v>2.4744687980619009E-3</v>
      </c>
      <c r="BA149" s="70">
        <f t="shared" si="84"/>
        <v>1.4389932921218165E-3</v>
      </c>
      <c r="BB149" s="68">
        <f t="shared" si="84"/>
        <v>3.5502640233910326E-4</v>
      </c>
      <c r="BC149" s="68">
        <f t="shared" si="83"/>
        <v>1.3720440439367026E-3</v>
      </c>
      <c r="BD149" s="68">
        <f t="shared" si="83"/>
        <v>1.222751104350294E-3</v>
      </c>
      <c r="BE149" s="68">
        <f t="shared" si="83"/>
        <v>1.0485906812280712E-3</v>
      </c>
      <c r="BF149" s="68">
        <f t="shared" si="83"/>
        <v>4.7773807717089011E-3</v>
      </c>
      <c r="BG149" s="69">
        <f t="shared" si="83"/>
        <v>6.0949980301153867E-3</v>
      </c>
      <c r="BH149" s="70">
        <f t="shared" si="59"/>
        <v>1.407547147028421E-3</v>
      </c>
      <c r="BI149" s="68">
        <f t="shared" si="59"/>
        <v>5.2071142375614333E-5</v>
      </c>
      <c r="BJ149" s="68">
        <f t="shared" si="59"/>
        <v>1.3757323657591549E-3</v>
      </c>
      <c r="BK149" s="68">
        <f t="shared" si="59"/>
        <v>1.3181736572442412E-3</v>
      </c>
      <c r="BL149" s="68">
        <f t="shared" si="59"/>
        <v>1.2841967987316416E-3</v>
      </c>
      <c r="BM149" s="68">
        <f t="shared" si="59"/>
        <v>2.2413845410324184E-3</v>
      </c>
      <c r="BN149" s="69">
        <f t="shared" si="59"/>
        <v>2.3600514607826509E-3</v>
      </c>
      <c r="BO149" s="70">
        <f t="shared" si="67"/>
        <v>0.15473381214490434</v>
      </c>
      <c r="BP149" s="68">
        <f t="shared" si="68"/>
        <v>7.0504046732742702E-3</v>
      </c>
      <c r="BQ149" s="68">
        <f t="shared" si="69"/>
        <v>1.6241236858353478E-2</v>
      </c>
      <c r="BR149" s="69">
        <f t="shared" si="70"/>
        <v>8.8917296604905654E-4</v>
      </c>
      <c r="BS149" s="70">
        <f t="shared" si="71"/>
        <v>0.90357732365203391</v>
      </c>
      <c r="BT149" s="68">
        <f t="shared" si="72"/>
        <v>0.91615647677852619</v>
      </c>
      <c r="BU149" s="68">
        <f t="shared" si="73"/>
        <v>0.86388201988537816</v>
      </c>
      <c r="BV149" s="69">
        <f t="shared" si="74"/>
        <v>0.90522762304748861</v>
      </c>
      <c r="BW149" s="70">
        <f t="shared" si="75"/>
        <v>0.96480418744366936</v>
      </c>
      <c r="BX149" s="68">
        <f t="shared" si="76"/>
        <v>0.94963922014372248</v>
      </c>
      <c r="BY149" s="68">
        <f t="shared" si="77"/>
        <v>0.81751241288137999</v>
      </c>
      <c r="BZ149" s="69">
        <f t="shared" si="78"/>
        <v>0.9396426953843815</v>
      </c>
      <c r="CA149" s="71">
        <f t="shared" si="79"/>
        <v>8.0446768595482609</v>
      </c>
      <c r="CB149" s="72">
        <f t="shared" si="80"/>
        <v>5.667435848301893</v>
      </c>
      <c r="CC149" s="72">
        <f t="shared" si="81"/>
        <v>5.4593767048492436</v>
      </c>
      <c r="CD149" s="73">
        <f t="shared" si="82"/>
        <v>5.8367388272446377</v>
      </c>
    </row>
    <row r="150" spans="1:82" x14ac:dyDescent="0.25">
      <c r="A150" s="1" t="s">
        <v>257</v>
      </c>
      <c r="B150" t="s">
        <v>258</v>
      </c>
      <c r="C150" s="63">
        <v>44941038</v>
      </c>
      <c r="D150" s="64">
        <v>-525970.14999999851</v>
      </c>
      <c r="E150" s="64">
        <v>44415067.850000001</v>
      </c>
      <c r="F150" s="64">
        <v>36759201.159999996</v>
      </c>
      <c r="G150" s="64">
        <v>36571173.68</v>
      </c>
      <c r="H150" s="64">
        <v>188027.47999999672</v>
      </c>
      <c r="I150" s="65">
        <v>7655866.6900000051</v>
      </c>
      <c r="J150" s="63">
        <v>39922120</v>
      </c>
      <c r="K150" s="64">
        <v>-2357616.5099999998</v>
      </c>
      <c r="L150" s="64">
        <v>37564503.490000002</v>
      </c>
      <c r="M150" s="64">
        <v>31524698.810000002</v>
      </c>
      <c r="N150" s="64">
        <v>30912521.110000003</v>
      </c>
      <c r="O150" s="64">
        <v>612177.69999999984</v>
      </c>
      <c r="P150" s="65">
        <v>6039804.6800000006</v>
      </c>
      <c r="Q150" s="63">
        <v>63509819</v>
      </c>
      <c r="R150" s="64">
        <v>-11407276.659999996</v>
      </c>
      <c r="S150" s="64">
        <v>52102542.340000004</v>
      </c>
      <c r="T150" s="64">
        <v>41933013.979999997</v>
      </c>
      <c r="U150" s="64">
        <v>37839663.390000001</v>
      </c>
      <c r="V150" s="64">
        <v>4093350.5899999961</v>
      </c>
      <c r="W150" s="65">
        <v>10169528.360000007</v>
      </c>
      <c r="X150" s="63">
        <v>77471232</v>
      </c>
      <c r="Y150" s="64">
        <v>-6681189.8400000036</v>
      </c>
      <c r="Z150" s="64">
        <v>70790042.159999996</v>
      </c>
      <c r="AA150" s="64">
        <v>64563448.75</v>
      </c>
      <c r="AB150" s="64">
        <v>58848391.159999996</v>
      </c>
      <c r="AC150" s="64">
        <v>5715057.5900000036</v>
      </c>
      <c r="AD150" s="65">
        <v>6226593.4099999964</v>
      </c>
      <c r="AE150" s="64">
        <v>225844209</v>
      </c>
      <c r="AF150" s="64">
        <v>-20972053.159999996</v>
      </c>
      <c r="AG150" s="64">
        <v>204872155.84</v>
      </c>
      <c r="AH150" s="64">
        <v>174780362.69999999</v>
      </c>
      <c r="AI150" s="64">
        <v>164171749.34</v>
      </c>
      <c r="AJ150" s="64">
        <v>10608613.359999996</v>
      </c>
      <c r="AK150" s="66">
        <v>30091793.140000008</v>
      </c>
      <c r="AM150" s="70">
        <f t="shared" si="60"/>
        <v>4.4488782695782259E-3</v>
      </c>
      <c r="AN150" s="68">
        <f t="shared" si="61"/>
        <v>-5.9589761410836742E-4</v>
      </c>
      <c r="AO150" s="68">
        <f t="shared" si="62"/>
        <v>4.0435017124844297E-3</v>
      </c>
      <c r="AP150" s="68">
        <f t="shared" si="63"/>
        <v>3.5773536203604159E-3</v>
      </c>
      <c r="AQ150" s="68">
        <f t="shared" si="64"/>
        <v>3.6606858057277895E-3</v>
      </c>
      <c r="AR150" s="68">
        <f t="shared" si="65"/>
        <v>6.5910474474317813E-4</v>
      </c>
      <c r="AS150" s="69">
        <f t="shared" si="66"/>
        <v>1.0801488934334968E-2</v>
      </c>
      <c r="AT150" s="70">
        <f t="shared" si="84"/>
        <v>3.9820526793916643E-3</v>
      </c>
      <c r="AU150" s="68">
        <f t="shared" si="84"/>
        <v>-5.0060801736764374E-3</v>
      </c>
      <c r="AV150" s="68">
        <f t="shared" si="84"/>
        <v>3.5787771671659278E-3</v>
      </c>
      <c r="AW150" s="68">
        <f t="shared" si="84"/>
        <v>3.1576965670451654E-3</v>
      </c>
      <c r="AX150" s="68">
        <f t="shared" si="84"/>
        <v>3.1814230755278553E-3</v>
      </c>
      <c r="AY150" s="68">
        <f t="shared" si="84"/>
        <v>2.2938532790464632E-3</v>
      </c>
      <c r="AZ150" s="69">
        <f t="shared" si="84"/>
        <v>1.1773140528151364E-2</v>
      </c>
      <c r="BA150" s="70">
        <f t="shared" si="84"/>
        <v>6.0583262937981865E-3</v>
      </c>
      <c r="BB150" s="68">
        <f t="shared" si="84"/>
        <v>-1.653014037994539E-2</v>
      </c>
      <c r="BC150" s="68">
        <f t="shared" si="83"/>
        <v>4.6631906344748912E-3</v>
      </c>
      <c r="BD150" s="68">
        <f t="shared" si="83"/>
        <v>3.8716483929650916E-3</v>
      </c>
      <c r="BE150" s="68">
        <f t="shared" si="83"/>
        <v>3.6648876843702175E-3</v>
      </c>
      <c r="BF150" s="68">
        <f t="shared" si="83"/>
        <v>8.091652775359396E-3</v>
      </c>
      <c r="BG150" s="69">
        <f t="shared" si="83"/>
        <v>2.9704010348549637E-2</v>
      </c>
      <c r="BH150" s="70">
        <f t="shared" si="59"/>
        <v>7.0260393387115575E-3</v>
      </c>
      <c r="BI150" s="68">
        <f t="shared" si="59"/>
        <v>-2.5209941115735372E-2</v>
      </c>
      <c r="BJ150" s="68">
        <f t="shared" si="59"/>
        <v>6.2694190343770186E-3</v>
      </c>
      <c r="BK150" s="68">
        <f t="shared" si="59"/>
        <v>6.0523317266679031E-3</v>
      </c>
      <c r="BL150" s="68">
        <f t="shared" si="59"/>
        <v>5.719615174598798E-3</v>
      </c>
      <c r="BM150" s="68">
        <f t="shared" si="59"/>
        <v>1.509282444828821E-2</v>
      </c>
      <c r="BN150" s="69">
        <f t="shared" si="59"/>
        <v>9.9818578256323422E-3</v>
      </c>
      <c r="BO150" s="70">
        <f t="shared" si="67"/>
        <v>-1.1703560340551068E-2</v>
      </c>
      <c r="BP150" s="68">
        <f t="shared" si="68"/>
        <v>-5.9055393601341807E-2</v>
      </c>
      <c r="BQ150" s="68">
        <f t="shared" si="69"/>
        <v>-0.1796143783687999</v>
      </c>
      <c r="BR150" s="69">
        <f t="shared" si="70"/>
        <v>-8.6240913788488652E-2</v>
      </c>
      <c r="BS150" s="70">
        <f t="shared" si="71"/>
        <v>0.82762906687758209</v>
      </c>
      <c r="BT150" s="68">
        <f t="shared" si="72"/>
        <v>0.83921510684660461</v>
      </c>
      <c r="BU150" s="68">
        <f t="shared" si="73"/>
        <v>0.80481704148642497</v>
      </c>
      <c r="BV150" s="69">
        <f t="shared" si="74"/>
        <v>0.9120413942412039</v>
      </c>
      <c r="BW150" s="70">
        <f t="shared" si="75"/>
        <v>0.99488488666601926</v>
      </c>
      <c r="BX150" s="68">
        <f t="shared" si="76"/>
        <v>0.98058101351928506</v>
      </c>
      <c r="BY150" s="68">
        <f t="shared" si="77"/>
        <v>0.90238358273144104</v>
      </c>
      <c r="BZ150" s="69">
        <f t="shared" si="78"/>
        <v>0.91148153172347379</v>
      </c>
      <c r="CA150" s="71">
        <f t="shared" si="79"/>
        <v>14.869914208924406</v>
      </c>
      <c r="CB150" s="72">
        <f t="shared" si="80"/>
        <v>12.880267246137825</v>
      </c>
      <c r="CC150" s="72">
        <f t="shared" si="81"/>
        <v>17.286254717513923</v>
      </c>
      <c r="CD150" s="73">
        <f t="shared" si="82"/>
        <v>26.799109047785873</v>
      </c>
    </row>
    <row r="151" spans="1:82" s="51" customFormat="1" x14ac:dyDescent="0.25">
      <c r="A151" s="50" t="s">
        <v>259</v>
      </c>
      <c r="B151" s="51" t="s">
        <v>260</v>
      </c>
      <c r="C151" s="52">
        <v>3654762</v>
      </c>
      <c r="D151" s="53">
        <v>215000</v>
      </c>
      <c r="E151" s="53">
        <v>3869762</v>
      </c>
      <c r="F151" s="53">
        <v>3805661.42</v>
      </c>
      <c r="G151" s="53">
        <v>3606985.48</v>
      </c>
      <c r="H151" s="53">
        <v>198675.93999999994</v>
      </c>
      <c r="I151" s="54">
        <v>64100.580000000075</v>
      </c>
      <c r="J151" s="52">
        <v>3782341</v>
      </c>
      <c r="K151" s="53">
        <v>6300</v>
      </c>
      <c r="L151" s="53">
        <v>3788641</v>
      </c>
      <c r="M151" s="53">
        <v>3404121.42</v>
      </c>
      <c r="N151" s="53">
        <v>3404121.42</v>
      </c>
      <c r="O151" s="53">
        <v>0</v>
      </c>
      <c r="P151" s="54">
        <v>384519.58000000019</v>
      </c>
      <c r="Q151" s="52">
        <v>3508965</v>
      </c>
      <c r="R151" s="53">
        <v>191292.37999999989</v>
      </c>
      <c r="S151" s="53">
        <v>3700257.38</v>
      </c>
      <c r="T151" s="53">
        <v>3464630.08</v>
      </c>
      <c r="U151" s="53">
        <v>3359711.65</v>
      </c>
      <c r="V151" s="53">
        <v>104918.43000000017</v>
      </c>
      <c r="W151" s="54">
        <v>235627.29999999981</v>
      </c>
      <c r="X151" s="52">
        <v>3561971</v>
      </c>
      <c r="Y151" s="53">
        <v>189635</v>
      </c>
      <c r="Z151" s="53">
        <v>3751606</v>
      </c>
      <c r="AA151" s="53">
        <v>3624738.9</v>
      </c>
      <c r="AB151" s="53">
        <v>3515370.35</v>
      </c>
      <c r="AC151" s="53">
        <v>109368.54999999981</v>
      </c>
      <c r="AD151" s="54">
        <v>126867.10000000009</v>
      </c>
      <c r="AE151" s="53">
        <v>14508039</v>
      </c>
      <c r="AF151" s="53">
        <v>602227.37999999989</v>
      </c>
      <c r="AG151" s="53">
        <v>15110266.379999999</v>
      </c>
      <c r="AH151" s="53">
        <v>14299151.82</v>
      </c>
      <c r="AI151" s="53">
        <v>13886188.9</v>
      </c>
      <c r="AJ151" s="53">
        <v>412962.91999999993</v>
      </c>
      <c r="AK151" s="55">
        <v>811114.56000000017</v>
      </c>
      <c r="AM151" s="59">
        <f t="shared" si="60"/>
        <v>3.6179830208372705E-4</v>
      </c>
      <c r="AN151" s="57">
        <f t="shared" si="61"/>
        <v>2.4358414072224319E-4</v>
      </c>
      <c r="AO151" s="57">
        <f t="shared" si="62"/>
        <v>3.5229911900060671E-4</v>
      </c>
      <c r="AP151" s="57">
        <f t="shared" si="63"/>
        <v>3.7036160278470435E-4</v>
      </c>
      <c r="AQ151" s="57">
        <f t="shared" si="64"/>
        <v>3.6105050014632829E-4</v>
      </c>
      <c r="AR151" s="57">
        <f t="shared" si="65"/>
        <v>6.9643147225242408E-4</v>
      </c>
      <c r="AS151" s="58">
        <f t="shared" si="66"/>
        <v>9.04380566682064E-5</v>
      </c>
      <c r="AT151" s="59">
        <f t="shared" si="84"/>
        <v>3.7727157559325371E-4</v>
      </c>
      <c r="AU151" s="57">
        <f t="shared" si="84"/>
        <v>1.3377198946643599E-5</v>
      </c>
      <c r="AV151" s="57">
        <f t="shared" si="84"/>
        <v>3.6094452596713099E-4</v>
      </c>
      <c r="AW151" s="57">
        <f t="shared" si="84"/>
        <v>3.4097653355943079E-4</v>
      </c>
      <c r="AX151" s="57">
        <f t="shared" si="84"/>
        <v>3.5034186952753038E-4</v>
      </c>
      <c r="AY151" s="57">
        <f t="shared" si="84"/>
        <v>0</v>
      </c>
      <c r="AZ151" s="58">
        <f t="shared" si="84"/>
        <v>7.4952805446777172E-4</v>
      </c>
      <c r="BA151" s="59">
        <f t="shared" si="84"/>
        <v>3.3472705887443256E-4</v>
      </c>
      <c r="BB151" s="57">
        <f t="shared" si="84"/>
        <v>2.7719936925014121E-4</v>
      </c>
      <c r="BC151" s="57">
        <f t="shared" si="83"/>
        <v>3.3117396550370702E-4</v>
      </c>
      <c r="BD151" s="57">
        <f t="shared" si="83"/>
        <v>3.1988708199816638E-4</v>
      </c>
      <c r="BE151" s="57">
        <f t="shared" si="83"/>
        <v>3.2539839803052067E-4</v>
      </c>
      <c r="BF151" s="57">
        <f t="shared" si="83"/>
        <v>2.0740063344924792E-4</v>
      </c>
      <c r="BG151" s="58">
        <f t="shared" si="83"/>
        <v>6.8823995664640629E-4</v>
      </c>
      <c r="BH151" s="59">
        <f t="shared" si="59"/>
        <v>3.2304311837134258E-4</v>
      </c>
      <c r="BI151" s="57">
        <f t="shared" si="59"/>
        <v>7.1554428147823366E-4</v>
      </c>
      <c r="BJ151" s="57">
        <f t="shared" si="59"/>
        <v>3.3225563014529824E-4</v>
      </c>
      <c r="BK151" s="57">
        <f t="shared" si="59"/>
        <v>3.3979167268937625E-4</v>
      </c>
      <c r="BL151" s="57">
        <f t="shared" si="59"/>
        <v>3.4166720961883117E-4</v>
      </c>
      <c r="BM151" s="57">
        <f t="shared" si="59"/>
        <v>2.8883004227326216E-4</v>
      </c>
      <c r="BN151" s="58">
        <f t="shared" si="59"/>
        <v>2.0338076883524703E-4</v>
      </c>
      <c r="BO151" s="59">
        <f t="shared" si="67"/>
        <v>5.8827360030557392E-2</v>
      </c>
      <c r="BP151" s="57">
        <f t="shared" si="68"/>
        <v>1.6656351185681036E-3</v>
      </c>
      <c r="BQ151" s="57">
        <f t="shared" si="69"/>
        <v>5.451532859404408E-2</v>
      </c>
      <c r="BR151" s="58">
        <f t="shared" si="70"/>
        <v>5.3238782685204343E-2</v>
      </c>
      <c r="BS151" s="59">
        <f t="shared" si="71"/>
        <v>0.98343552394178246</v>
      </c>
      <c r="BT151" s="57">
        <f t="shared" si="72"/>
        <v>0.89850725365639028</v>
      </c>
      <c r="BU151" s="57">
        <f t="shared" si="73"/>
        <v>0.93632137556874495</v>
      </c>
      <c r="BV151" s="58">
        <f t="shared" si="74"/>
        <v>0.96618325591759902</v>
      </c>
      <c r="BW151" s="59">
        <f t="shared" si="75"/>
        <v>0.94779463591903035</v>
      </c>
      <c r="BX151" s="57">
        <f t="shared" si="76"/>
        <v>1</v>
      </c>
      <c r="BY151" s="57">
        <f t="shared" si="77"/>
        <v>0.96971727786881068</v>
      </c>
      <c r="BZ151" s="58">
        <f t="shared" si="78"/>
        <v>0.96982719224272962</v>
      </c>
      <c r="CA151" s="60">
        <f t="shared" si="79"/>
        <v>1.539474663154335</v>
      </c>
      <c r="CB151" s="61">
        <f t="shared" si="80"/>
        <v>1.3908457585007512</v>
      </c>
      <c r="CC151" s="61">
        <f t="shared" si="81"/>
        <v>1.4282416735750376</v>
      </c>
      <c r="CD151" s="62">
        <f t="shared" si="82"/>
        <v>1.5045629521277921</v>
      </c>
    </row>
    <row r="152" spans="1:82" x14ac:dyDescent="0.25">
      <c r="A152" s="1" t="s">
        <v>261</v>
      </c>
      <c r="B152" t="s">
        <v>262</v>
      </c>
      <c r="C152" s="63">
        <v>3654762</v>
      </c>
      <c r="D152" s="64">
        <v>215000</v>
      </c>
      <c r="E152" s="64">
        <v>3869762</v>
      </c>
      <c r="F152" s="64">
        <v>3805661.42</v>
      </c>
      <c r="G152" s="64">
        <v>3606985.48</v>
      </c>
      <c r="H152" s="64">
        <v>198675.93999999994</v>
      </c>
      <c r="I152" s="65">
        <v>64100.580000000075</v>
      </c>
      <c r="J152" s="63">
        <v>3782341</v>
      </c>
      <c r="K152" s="64">
        <v>6300</v>
      </c>
      <c r="L152" s="64">
        <v>3788641</v>
      </c>
      <c r="M152" s="64">
        <v>3404121.42</v>
      </c>
      <c r="N152" s="64">
        <v>3404121.42</v>
      </c>
      <c r="O152" s="64">
        <v>0</v>
      </c>
      <c r="P152" s="65">
        <v>384519.58000000019</v>
      </c>
      <c r="Q152" s="63">
        <v>3508965</v>
      </c>
      <c r="R152" s="64">
        <v>191292.37999999989</v>
      </c>
      <c r="S152" s="64">
        <v>3700257.38</v>
      </c>
      <c r="T152" s="64">
        <v>3464630.08</v>
      </c>
      <c r="U152" s="64">
        <v>3359711.65</v>
      </c>
      <c r="V152" s="64">
        <v>104918.43000000017</v>
      </c>
      <c r="W152" s="65">
        <v>235627.29999999981</v>
      </c>
      <c r="X152" s="63">
        <v>3561971</v>
      </c>
      <c r="Y152" s="64">
        <v>189635</v>
      </c>
      <c r="Z152" s="64">
        <v>3751606</v>
      </c>
      <c r="AA152" s="64">
        <v>3624738.9</v>
      </c>
      <c r="AB152" s="64">
        <v>3515370.35</v>
      </c>
      <c r="AC152" s="64">
        <v>109368.54999999981</v>
      </c>
      <c r="AD152" s="65">
        <v>126867.10000000009</v>
      </c>
      <c r="AE152" s="64">
        <v>14508039</v>
      </c>
      <c r="AF152" s="64">
        <v>602227.37999999989</v>
      </c>
      <c r="AG152" s="64">
        <v>15110266.379999999</v>
      </c>
      <c r="AH152" s="64">
        <v>14299151.82</v>
      </c>
      <c r="AI152" s="64">
        <v>13886188.9</v>
      </c>
      <c r="AJ152" s="64">
        <v>412962.91999999993</v>
      </c>
      <c r="AK152" s="66">
        <v>811114.56000000017</v>
      </c>
      <c r="AM152" s="70">
        <f t="shared" si="60"/>
        <v>3.6179830208372705E-4</v>
      </c>
      <c r="AN152" s="68">
        <f t="shared" si="61"/>
        <v>2.4358414072224319E-4</v>
      </c>
      <c r="AO152" s="68">
        <f t="shared" si="62"/>
        <v>3.5229911900060671E-4</v>
      </c>
      <c r="AP152" s="68">
        <f t="shared" si="63"/>
        <v>3.7036160278470435E-4</v>
      </c>
      <c r="AQ152" s="68">
        <f t="shared" si="64"/>
        <v>3.6105050014632829E-4</v>
      </c>
      <c r="AR152" s="68">
        <f t="shared" si="65"/>
        <v>6.9643147225242408E-4</v>
      </c>
      <c r="AS152" s="69">
        <f t="shared" si="66"/>
        <v>9.04380566682064E-5</v>
      </c>
      <c r="AT152" s="70">
        <f t="shared" si="84"/>
        <v>3.7727157559325371E-4</v>
      </c>
      <c r="AU152" s="68">
        <f t="shared" si="84"/>
        <v>1.3377198946643599E-5</v>
      </c>
      <c r="AV152" s="68">
        <f t="shared" si="84"/>
        <v>3.6094452596713099E-4</v>
      </c>
      <c r="AW152" s="68">
        <f t="shared" si="84"/>
        <v>3.4097653355943079E-4</v>
      </c>
      <c r="AX152" s="68">
        <f t="shared" si="84"/>
        <v>3.5034186952753038E-4</v>
      </c>
      <c r="AY152" s="68">
        <f t="shared" si="84"/>
        <v>0</v>
      </c>
      <c r="AZ152" s="69">
        <f t="shared" si="84"/>
        <v>7.4952805446777172E-4</v>
      </c>
      <c r="BA152" s="70">
        <f t="shared" si="84"/>
        <v>3.3472705887443256E-4</v>
      </c>
      <c r="BB152" s="68">
        <f t="shared" si="84"/>
        <v>2.7719936925014121E-4</v>
      </c>
      <c r="BC152" s="68">
        <f t="shared" si="83"/>
        <v>3.3117396550370702E-4</v>
      </c>
      <c r="BD152" s="68">
        <f t="shared" si="83"/>
        <v>3.1988708199816638E-4</v>
      </c>
      <c r="BE152" s="68">
        <f t="shared" si="83"/>
        <v>3.2539839803052067E-4</v>
      </c>
      <c r="BF152" s="68">
        <f t="shared" si="83"/>
        <v>2.0740063344924792E-4</v>
      </c>
      <c r="BG152" s="69">
        <f t="shared" si="83"/>
        <v>6.8823995664640629E-4</v>
      </c>
      <c r="BH152" s="70">
        <f t="shared" si="59"/>
        <v>3.2304311837134258E-4</v>
      </c>
      <c r="BI152" s="68">
        <f t="shared" si="59"/>
        <v>7.1554428147823366E-4</v>
      </c>
      <c r="BJ152" s="68">
        <f t="shared" si="59"/>
        <v>3.3225563014529824E-4</v>
      </c>
      <c r="BK152" s="68">
        <f t="shared" si="59"/>
        <v>3.3979167268937625E-4</v>
      </c>
      <c r="BL152" s="68">
        <f t="shared" si="59"/>
        <v>3.4166720961883117E-4</v>
      </c>
      <c r="BM152" s="68">
        <f t="shared" si="59"/>
        <v>2.8883004227326216E-4</v>
      </c>
      <c r="BN152" s="69">
        <f t="shared" si="59"/>
        <v>2.0338076883524703E-4</v>
      </c>
      <c r="BO152" s="70">
        <f t="shared" si="67"/>
        <v>5.8827360030557392E-2</v>
      </c>
      <c r="BP152" s="68">
        <f t="shared" si="68"/>
        <v>1.6656351185681036E-3</v>
      </c>
      <c r="BQ152" s="68">
        <f t="shared" si="69"/>
        <v>5.451532859404408E-2</v>
      </c>
      <c r="BR152" s="69">
        <f t="shared" si="70"/>
        <v>5.3238782685204343E-2</v>
      </c>
      <c r="BS152" s="70">
        <f t="shared" si="71"/>
        <v>0.98343552394178246</v>
      </c>
      <c r="BT152" s="68">
        <f t="shared" si="72"/>
        <v>0.89850725365639028</v>
      </c>
      <c r="BU152" s="68">
        <f t="shared" si="73"/>
        <v>0.93632137556874495</v>
      </c>
      <c r="BV152" s="69">
        <f t="shared" si="74"/>
        <v>0.96618325591759902</v>
      </c>
      <c r="BW152" s="70">
        <f t="shared" si="75"/>
        <v>0.94779463591903035</v>
      </c>
      <c r="BX152" s="68">
        <f t="shared" si="76"/>
        <v>1</v>
      </c>
      <c r="BY152" s="68">
        <f t="shared" si="77"/>
        <v>0.96971727786881068</v>
      </c>
      <c r="BZ152" s="69">
        <f t="shared" si="78"/>
        <v>0.96982719224272962</v>
      </c>
      <c r="CA152" s="71">
        <f t="shared" si="79"/>
        <v>1.539474663154335</v>
      </c>
      <c r="CB152" s="72">
        <f t="shared" si="80"/>
        <v>1.3908457585007512</v>
      </c>
      <c r="CC152" s="72">
        <f t="shared" si="81"/>
        <v>1.4282416735750376</v>
      </c>
      <c r="CD152" s="73">
        <f t="shared" si="82"/>
        <v>1.5045629521277921</v>
      </c>
    </row>
    <row r="153" spans="1:82" s="22" customFormat="1" x14ac:dyDescent="0.25">
      <c r="A153" s="21">
        <v>9</v>
      </c>
      <c r="B153" s="22" t="s">
        <v>263</v>
      </c>
      <c r="C153" s="23">
        <v>231507517.11000001</v>
      </c>
      <c r="D153" s="24">
        <v>5830948.9299999923</v>
      </c>
      <c r="E153" s="24">
        <v>237338466.04000002</v>
      </c>
      <c r="F153" s="24">
        <v>230071927.53</v>
      </c>
      <c r="G153" s="24">
        <v>215391587.89999998</v>
      </c>
      <c r="H153" s="24">
        <v>14680339.629999995</v>
      </c>
      <c r="I153" s="25">
        <v>7266538.5099999914</v>
      </c>
      <c r="J153" s="23">
        <v>248824141</v>
      </c>
      <c r="K153" s="24">
        <v>5168849.040000001</v>
      </c>
      <c r="L153" s="24">
        <v>253992990.03999999</v>
      </c>
      <c r="M153" s="24">
        <v>242510897.13</v>
      </c>
      <c r="N153" s="24">
        <v>229208642.72000003</v>
      </c>
      <c r="O153" s="24">
        <v>13302254.409999996</v>
      </c>
      <c r="P153" s="25">
        <v>11482092.910000004</v>
      </c>
      <c r="Q153" s="23">
        <v>249436355.38</v>
      </c>
      <c r="R153" s="24">
        <v>9904402.1399999969</v>
      </c>
      <c r="S153" s="24">
        <v>259340757.52000004</v>
      </c>
      <c r="T153" s="24">
        <v>249225132.68000001</v>
      </c>
      <c r="U153" s="24">
        <v>230808917.31999996</v>
      </c>
      <c r="V153" s="24">
        <v>18416215.360000007</v>
      </c>
      <c r="W153" s="25">
        <v>10115624.839999998</v>
      </c>
      <c r="X153" s="23">
        <v>252451009.89999998</v>
      </c>
      <c r="Y153" s="24">
        <v>8664350.7599999979</v>
      </c>
      <c r="Z153" s="24">
        <v>261115360.66000003</v>
      </c>
      <c r="AA153" s="24">
        <v>219746119.03999996</v>
      </c>
      <c r="AB153" s="24">
        <v>209986246.72999999</v>
      </c>
      <c r="AC153" s="24">
        <v>9759872.3100000042</v>
      </c>
      <c r="AD153" s="25">
        <v>41369241.619999997</v>
      </c>
      <c r="AE153" s="24">
        <v>982219023.38999999</v>
      </c>
      <c r="AF153" s="24">
        <v>29568550.86999999</v>
      </c>
      <c r="AG153" s="24">
        <v>1011787574.26</v>
      </c>
      <c r="AH153" s="24">
        <v>941554076.37999988</v>
      </c>
      <c r="AI153" s="24">
        <v>885395394.67000008</v>
      </c>
      <c r="AJ153" s="24">
        <v>56158681.710000001</v>
      </c>
      <c r="AK153" s="26">
        <v>70233497.879999995</v>
      </c>
      <c r="AM153" s="30">
        <f t="shared" si="60"/>
        <v>2.2917778670681534E-2</v>
      </c>
      <c r="AN153" s="31">
        <f t="shared" si="61"/>
        <v>6.6061706265550298E-3</v>
      </c>
      <c r="AO153" s="31">
        <f t="shared" si="62"/>
        <v>2.1607047795406387E-2</v>
      </c>
      <c r="AP153" s="31">
        <f t="shared" si="63"/>
        <v>2.2390275547890737E-2</v>
      </c>
      <c r="AQ153" s="31">
        <f t="shared" si="64"/>
        <v>2.156017565632308E-2</v>
      </c>
      <c r="AR153" s="31">
        <f t="shared" si="65"/>
        <v>5.1459932902225128E-2</v>
      </c>
      <c r="AS153" s="32">
        <f t="shared" si="66"/>
        <v>1.0252194622093631E-2</v>
      </c>
      <c r="AT153" s="30">
        <f t="shared" si="84"/>
        <v>2.4819093709612095E-2</v>
      </c>
      <c r="AU153" s="31">
        <f t="shared" si="84"/>
        <v>1.097535268781711E-2</v>
      </c>
      <c r="AV153" s="31">
        <f t="shared" si="84"/>
        <v>2.41979589485945E-2</v>
      </c>
      <c r="AW153" s="31">
        <f t="shared" si="84"/>
        <v>2.4291297181102053E-2</v>
      </c>
      <c r="AX153" s="31">
        <f t="shared" si="84"/>
        <v>2.3589459509465022E-2</v>
      </c>
      <c r="AY153" s="31">
        <f t="shared" si="84"/>
        <v>4.9844056549411681E-2</v>
      </c>
      <c r="AZ153" s="32">
        <f t="shared" si="84"/>
        <v>2.2381567045429766E-2</v>
      </c>
      <c r="BA153" s="30">
        <f t="shared" si="84"/>
        <v>2.379422354247054E-2</v>
      </c>
      <c r="BB153" s="31">
        <f t="shared" si="84"/>
        <v>1.4352343914628222E-2</v>
      </c>
      <c r="BC153" s="31">
        <f t="shared" si="83"/>
        <v>2.3211062978714673E-2</v>
      </c>
      <c r="BD153" s="31">
        <f t="shared" si="83"/>
        <v>2.3010797289392308E-2</v>
      </c>
      <c r="BE153" s="31">
        <f t="shared" si="83"/>
        <v>2.2354552941198657E-2</v>
      </c>
      <c r="BF153" s="31">
        <f t="shared" si="83"/>
        <v>3.6404802582365794E-2</v>
      </c>
      <c r="BG153" s="32">
        <f t="shared" si="83"/>
        <v>2.9546564431765399E-2</v>
      </c>
      <c r="BH153" s="30">
        <f t="shared" si="59"/>
        <v>2.2895346838615663E-2</v>
      </c>
      <c r="BI153" s="31">
        <f t="shared" si="59"/>
        <v>3.269294507363929E-2</v>
      </c>
      <c r="BJ153" s="31">
        <f t="shared" si="59"/>
        <v>2.3125309186707008E-2</v>
      </c>
      <c r="BK153" s="31">
        <f t="shared" si="59"/>
        <v>2.0599525487366932E-2</v>
      </c>
      <c r="BL153" s="31">
        <f t="shared" si="59"/>
        <v>2.0409063010550368E-2</v>
      </c>
      <c r="BM153" s="31">
        <f t="shared" si="59"/>
        <v>2.5774725292407614E-2</v>
      </c>
      <c r="BN153" s="32">
        <f t="shared" si="59"/>
        <v>6.6319070640116259E-2</v>
      </c>
      <c r="BO153" s="30">
        <f t="shared" si="67"/>
        <v>2.5186866512111727E-2</v>
      </c>
      <c r="BP153" s="31">
        <f t="shared" si="68"/>
        <v>2.0773101111599943E-2</v>
      </c>
      <c r="BQ153" s="31">
        <f t="shared" si="69"/>
        <v>3.9707131403965902E-2</v>
      </c>
      <c r="BR153" s="32">
        <f t="shared" si="70"/>
        <v>3.432091938721929E-2</v>
      </c>
      <c r="BS153" s="30">
        <f t="shared" si="71"/>
        <v>0.96938322459379445</v>
      </c>
      <c r="BT153" s="31">
        <f t="shared" si="72"/>
        <v>0.95479366218653616</v>
      </c>
      <c r="BU153" s="31">
        <f t="shared" si="73"/>
        <v>0.96099485118832539</v>
      </c>
      <c r="BV153" s="32">
        <f t="shared" si="74"/>
        <v>0.84156718503486583</v>
      </c>
      <c r="BW153" s="30">
        <f t="shared" si="75"/>
        <v>0.93619239084226913</v>
      </c>
      <c r="BX153" s="31">
        <f t="shared" si="76"/>
        <v>0.94514780751122629</v>
      </c>
      <c r="BY153" s="31">
        <f t="shared" si="77"/>
        <v>0.92610610670776095</v>
      </c>
      <c r="BZ153" s="32">
        <f t="shared" si="78"/>
        <v>0.95558568973760394</v>
      </c>
      <c r="CA153" s="34">
        <f t="shared" si="79"/>
        <v>93.069210328099899</v>
      </c>
      <c r="CB153" s="35">
        <f t="shared" si="80"/>
        <v>99.084377743339275</v>
      </c>
      <c r="CC153" s="35">
        <f t="shared" si="81"/>
        <v>102.73931484074745</v>
      </c>
      <c r="CD153" s="36">
        <f t="shared" si="82"/>
        <v>91.212602811597705</v>
      </c>
    </row>
    <row r="154" spans="1:82" s="38" customFormat="1" x14ac:dyDescent="0.25">
      <c r="A154" s="37">
        <v>91</v>
      </c>
      <c r="B154" s="38" t="s">
        <v>264</v>
      </c>
      <c r="C154" s="39">
        <v>33469055</v>
      </c>
      <c r="D154" s="40">
        <v>-254768.6100000001</v>
      </c>
      <c r="E154" s="40">
        <v>33214286.390000001</v>
      </c>
      <c r="F154" s="40">
        <v>32765291.780000001</v>
      </c>
      <c r="G154" s="40">
        <v>32645691.260000002</v>
      </c>
      <c r="H154" s="40">
        <v>119600.52000000002</v>
      </c>
      <c r="I154" s="41">
        <v>448994.60999999987</v>
      </c>
      <c r="J154" s="39">
        <v>34205904</v>
      </c>
      <c r="K154" s="40">
        <v>-243409.5199999999</v>
      </c>
      <c r="L154" s="40">
        <v>33962494.480000004</v>
      </c>
      <c r="M154" s="40">
        <v>33384188.030000001</v>
      </c>
      <c r="N154" s="40">
        <v>33316092.450000003</v>
      </c>
      <c r="O154" s="40">
        <v>68095.579999999958</v>
      </c>
      <c r="P154" s="41">
        <v>578306.4500000003</v>
      </c>
      <c r="Q154" s="39">
        <v>35965398</v>
      </c>
      <c r="R154" s="40">
        <v>63706.030000000028</v>
      </c>
      <c r="S154" s="40">
        <v>36029104.030000001</v>
      </c>
      <c r="T154" s="40">
        <v>35528029.280000001</v>
      </c>
      <c r="U154" s="40">
        <v>35455780.07</v>
      </c>
      <c r="V154" s="40">
        <v>72249.209999999963</v>
      </c>
      <c r="W154" s="41">
        <v>501074.74999999977</v>
      </c>
      <c r="X154" s="39">
        <v>36828048</v>
      </c>
      <c r="Y154" s="40">
        <v>165402.76</v>
      </c>
      <c r="Z154" s="40">
        <v>36993450.759999998</v>
      </c>
      <c r="AA154" s="40">
        <v>36304415.659999996</v>
      </c>
      <c r="AB154" s="40">
        <v>36185994.619999997</v>
      </c>
      <c r="AC154" s="40">
        <v>118421.04000000015</v>
      </c>
      <c r="AD154" s="41">
        <v>689035.1</v>
      </c>
      <c r="AE154" s="40">
        <v>140468405</v>
      </c>
      <c r="AF154" s="40">
        <v>-269069.33999999997</v>
      </c>
      <c r="AG154" s="40">
        <v>140199335.66</v>
      </c>
      <c r="AH154" s="40">
        <v>137981924.75</v>
      </c>
      <c r="AI154" s="40">
        <v>137603558.40000001</v>
      </c>
      <c r="AJ154" s="40">
        <v>378366.35000000009</v>
      </c>
      <c r="AK154" s="42">
        <v>2217410.91</v>
      </c>
      <c r="AM154" s="46">
        <f t="shared" si="60"/>
        <v>3.3132245742258661E-3</v>
      </c>
      <c r="AN154" s="44">
        <f t="shared" si="61"/>
        <v>-2.8863996720860611E-4</v>
      </c>
      <c r="AO154" s="44">
        <f t="shared" si="62"/>
        <v>3.0237941851283985E-3</v>
      </c>
      <c r="AP154" s="44">
        <f t="shared" si="63"/>
        <v>3.188671991569155E-3</v>
      </c>
      <c r="AQ154" s="44">
        <f t="shared" si="64"/>
        <v>3.2677545341950249E-3</v>
      </c>
      <c r="AR154" s="44">
        <f t="shared" si="65"/>
        <v>4.1924334786464591E-4</v>
      </c>
      <c r="AS154" s="45">
        <f t="shared" si="66"/>
        <v>6.3347632709250326E-4</v>
      </c>
      <c r="AT154" s="46">
        <f t="shared" si="84"/>
        <v>3.4118857333782383E-3</v>
      </c>
      <c r="AU154" s="44">
        <f t="shared" si="84"/>
        <v>-5.1684723405508301E-4</v>
      </c>
      <c r="AV154" s="44">
        <f t="shared" si="84"/>
        <v>3.2356131052651608E-3</v>
      </c>
      <c r="AW154" s="44">
        <f t="shared" si="84"/>
        <v>3.3439537859274253E-3</v>
      </c>
      <c r="AX154" s="44">
        <f t="shared" si="84"/>
        <v>3.4287913602932063E-3</v>
      </c>
      <c r="AY154" s="44">
        <f t="shared" si="84"/>
        <v>2.5515674529073948E-4</v>
      </c>
      <c r="AZ154" s="45">
        <f t="shared" si="84"/>
        <v>1.1272687553509336E-3</v>
      </c>
      <c r="BA154" s="46">
        <f t="shared" si="84"/>
        <v>3.4308099094144278E-3</v>
      </c>
      <c r="BB154" s="44">
        <f t="shared" si="84"/>
        <v>9.2315602604926502E-5</v>
      </c>
      <c r="BC154" s="44">
        <f t="shared" si="83"/>
        <v>3.2246138659578036E-3</v>
      </c>
      <c r="BD154" s="44">
        <f t="shared" si="83"/>
        <v>3.2802802472709056E-3</v>
      </c>
      <c r="BE154" s="44">
        <f t="shared" si="83"/>
        <v>3.4340012589177001E-3</v>
      </c>
      <c r="BF154" s="44">
        <f t="shared" si="83"/>
        <v>1.4282077915393613E-4</v>
      </c>
      <c r="BG154" s="45">
        <f t="shared" si="83"/>
        <v>1.4635811054856929E-3</v>
      </c>
      <c r="BH154" s="46">
        <f t="shared" si="59"/>
        <v>3.3400180600710919E-3</v>
      </c>
      <c r="BI154" s="44">
        <f t="shared" si="59"/>
        <v>6.2410946849851946E-4</v>
      </c>
      <c r="BJ154" s="44">
        <f t="shared" si="59"/>
        <v>3.2762721601129921E-3</v>
      </c>
      <c r="BK154" s="44">
        <f t="shared" si="59"/>
        <v>3.403262542061108E-3</v>
      </c>
      <c r="BL154" s="44">
        <f t="shared" si="59"/>
        <v>3.5170029266183675E-3</v>
      </c>
      <c r="BM154" s="44">
        <f t="shared" si="59"/>
        <v>3.1273665042869976E-4</v>
      </c>
      <c r="BN154" s="45">
        <f t="shared" si="59"/>
        <v>1.1045928250308489E-3</v>
      </c>
      <c r="BO154" s="46">
        <f t="shared" si="67"/>
        <v>-7.6120646370206775E-3</v>
      </c>
      <c r="BP154" s="44">
        <f t="shared" si="68"/>
        <v>-7.1160089790347275E-3</v>
      </c>
      <c r="BQ154" s="44">
        <f t="shared" si="69"/>
        <v>1.771314472871954E-3</v>
      </c>
      <c r="BR154" s="45">
        <f t="shared" si="70"/>
        <v>4.4912171288578754E-3</v>
      </c>
      <c r="BS154" s="46">
        <f t="shared" si="71"/>
        <v>0.98648188298469119</v>
      </c>
      <c r="BT154" s="44">
        <f t="shared" si="72"/>
        <v>0.98297220334211433</v>
      </c>
      <c r="BU154" s="44">
        <f t="shared" si="73"/>
        <v>0.98609250039682428</v>
      </c>
      <c r="BV154" s="45">
        <f t="shared" si="74"/>
        <v>0.98137413283042418</v>
      </c>
      <c r="BW154" s="46">
        <f t="shared" si="75"/>
        <v>0.9963497801025839</v>
      </c>
      <c r="BX154" s="44">
        <f t="shared" si="76"/>
        <v>0.99796024453436438</v>
      </c>
      <c r="BY154" s="44">
        <f t="shared" si="77"/>
        <v>0.99796641661628349</v>
      </c>
      <c r="BZ154" s="45">
        <f t="shared" si="78"/>
        <v>0.99673810918459504</v>
      </c>
      <c r="CA154" s="47">
        <f t="shared" si="79"/>
        <v>13.254289060262487</v>
      </c>
      <c r="CB154" s="48">
        <f t="shared" si="80"/>
        <v>13.640011795618339</v>
      </c>
      <c r="CC154" s="48">
        <f t="shared" si="81"/>
        <v>14.645896048356811</v>
      </c>
      <c r="CD154" s="49">
        <f t="shared" si="82"/>
        <v>15.069300246890622</v>
      </c>
    </row>
    <row r="155" spans="1:82" s="51" customFormat="1" x14ac:dyDescent="0.25">
      <c r="A155" s="50" t="s">
        <v>265</v>
      </c>
      <c r="B155" s="51" t="s">
        <v>266</v>
      </c>
      <c r="C155" s="52">
        <v>16421564</v>
      </c>
      <c r="D155" s="53">
        <v>0</v>
      </c>
      <c r="E155" s="53">
        <v>16421564</v>
      </c>
      <c r="F155" s="53">
        <v>16421564</v>
      </c>
      <c r="G155" s="53">
        <v>16421564</v>
      </c>
      <c r="H155" s="53">
        <v>0</v>
      </c>
      <c r="I155" s="54">
        <v>0</v>
      </c>
      <c r="J155" s="52">
        <v>17018079</v>
      </c>
      <c r="K155" s="53">
        <v>0</v>
      </c>
      <c r="L155" s="53">
        <v>17018079</v>
      </c>
      <c r="M155" s="53">
        <v>17018079</v>
      </c>
      <c r="N155" s="53">
        <v>17018079</v>
      </c>
      <c r="O155" s="53">
        <v>0</v>
      </c>
      <c r="P155" s="54">
        <v>0</v>
      </c>
      <c r="Q155" s="52">
        <v>19390419</v>
      </c>
      <c r="R155" s="53">
        <v>0</v>
      </c>
      <c r="S155" s="53">
        <v>19390419</v>
      </c>
      <c r="T155" s="53">
        <v>19390419</v>
      </c>
      <c r="U155" s="53">
        <v>19390419</v>
      </c>
      <c r="V155" s="53">
        <v>0</v>
      </c>
      <c r="W155" s="54">
        <v>0</v>
      </c>
      <c r="X155" s="52">
        <v>19910212</v>
      </c>
      <c r="Y155" s="53">
        <v>0</v>
      </c>
      <c r="Z155" s="53">
        <v>19910212</v>
      </c>
      <c r="AA155" s="53">
        <v>19910212</v>
      </c>
      <c r="AB155" s="53">
        <v>19910212</v>
      </c>
      <c r="AC155" s="53">
        <v>0</v>
      </c>
      <c r="AD155" s="54">
        <v>0</v>
      </c>
      <c r="AE155" s="53">
        <v>72740274</v>
      </c>
      <c r="AF155" s="53">
        <v>0</v>
      </c>
      <c r="AG155" s="53">
        <v>72740274</v>
      </c>
      <c r="AH155" s="53">
        <v>72740274</v>
      </c>
      <c r="AI155" s="53">
        <v>72740274</v>
      </c>
      <c r="AJ155" s="53">
        <v>0</v>
      </c>
      <c r="AK155" s="55">
        <v>0</v>
      </c>
      <c r="AM155" s="59">
        <f t="shared" si="60"/>
        <v>1.6256308817808813E-3</v>
      </c>
      <c r="AN155" s="57">
        <f t="shared" si="61"/>
        <v>0</v>
      </c>
      <c r="AO155" s="57">
        <f t="shared" si="62"/>
        <v>1.4950021551227385E-3</v>
      </c>
      <c r="AP155" s="57">
        <f t="shared" si="63"/>
        <v>1.5981234513688296E-3</v>
      </c>
      <c r="AQ155" s="57">
        <f t="shared" si="64"/>
        <v>1.6437587365571928E-3</v>
      </c>
      <c r="AR155" s="57">
        <f t="shared" si="65"/>
        <v>0</v>
      </c>
      <c r="AS155" s="58">
        <f t="shared" si="66"/>
        <v>0</v>
      </c>
      <c r="AT155" s="59">
        <f t="shared" si="84"/>
        <v>1.6974771650415611E-3</v>
      </c>
      <c r="AU155" s="57">
        <f t="shared" si="84"/>
        <v>0</v>
      </c>
      <c r="AV155" s="57">
        <f t="shared" si="84"/>
        <v>1.6213155211924769E-3</v>
      </c>
      <c r="AW155" s="57">
        <f t="shared" si="84"/>
        <v>1.7046294386469166E-3</v>
      </c>
      <c r="AX155" s="57">
        <f t="shared" si="84"/>
        <v>1.7514491632402481E-3</v>
      </c>
      <c r="AY155" s="57">
        <f t="shared" si="84"/>
        <v>0</v>
      </c>
      <c r="AZ155" s="58">
        <f t="shared" si="84"/>
        <v>0</v>
      </c>
      <c r="BA155" s="59">
        <f t="shared" si="84"/>
        <v>1.8496901286313529E-3</v>
      </c>
      <c r="BB155" s="57">
        <f t="shared" si="84"/>
        <v>0</v>
      </c>
      <c r="BC155" s="57">
        <f t="shared" si="83"/>
        <v>1.735447373936033E-3</v>
      </c>
      <c r="BD155" s="57">
        <f t="shared" si="83"/>
        <v>1.7903049992084013E-3</v>
      </c>
      <c r="BE155" s="57">
        <f t="shared" si="83"/>
        <v>1.8780216688359464E-3</v>
      </c>
      <c r="BF155" s="57">
        <f t="shared" si="83"/>
        <v>0</v>
      </c>
      <c r="BG155" s="58">
        <f t="shared" si="83"/>
        <v>0</v>
      </c>
      <c r="BH155" s="59">
        <f t="shared" si="59"/>
        <v>1.8057016668340438E-3</v>
      </c>
      <c r="BI155" s="57">
        <f t="shared" si="59"/>
        <v>0</v>
      </c>
      <c r="BJ155" s="57">
        <f t="shared" si="59"/>
        <v>1.7633195048697755E-3</v>
      </c>
      <c r="BK155" s="57">
        <f t="shared" si="59"/>
        <v>1.8664307763188381E-3</v>
      </c>
      <c r="BL155" s="57">
        <f t="shared" si="59"/>
        <v>1.9351208833400348E-3</v>
      </c>
      <c r="BM155" s="57">
        <f t="shared" si="59"/>
        <v>0</v>
      </c>
      <c r="BN155" s="58">
        <f t="shared" si="59"/>
        <v>0</v>
      </c>
      <c r="BO155" s="59">
        <f t="shared" si="67"/>
        <v>0</v>
      </c>
      <c r="BP155" s="57">
        <f t="shared" si="68"/>
        <v>0</v>
      </c>
      <c r="BQ155" s="57">
        <f t="shared" si="69"/>
        <v>0</v>
      </c>
      <c r="BR155" s="58">
        <f t="shared" si="70"/>
        <v>0</v>
      </c>
      <c r="BS155" s="59">
        <f t="shared" si="71"/>
        <v>1</v>
      </c>
      <c r="BT155" s="57">
        <f t="shared" si="72"/>
        <v>1</v>
      </c>
      <c r="BU155" s="57">
        <f t="shared" si="73"/>
        <v>1</v>
      </c>
      <c r="BV155" s="58">
        <f t="shared" si="74"/>
        <v>1</v>
      </c>
      <c r="BW155" s="59">
        <f t="shared" si="75"/>
        <v>1</v>
      </c>
      <c r="BX155" s="57">
        <f t="shared" si="76"/>
        <v>1</v>
      </c>
      <c r="BY155" s="57">
        <f t="shared" si="77"/>
        <v>1</v>
      </c>
      <c r="BZ155" s="58">
        <f t="shared" si="78"/>
        <v>1</v>
      </c>
      <c r="CA155" s="60">
        <f t="shared" si="79"/>
        <v>6.6428877709692191</v>
      </c>
      <c r="CB155" s="61">
        <f t="shared" si="80"/>
        <v>6.9531958689595461</v>
      </c>
      <c r="CC155" s="61">
        <f t="shared" si="81"/>
        <v>7.9934087750808906</v>
      </c>
      <c r="CD155" s="62">
        <f t="shared" si="82"/>
        <v>8.264365564154204</v>
      </c>
    </row>
    <row r="156" spans="1:82" x14ac:dyDescent="0.25">
      <c r="A156" s="1" t="s">
        <v>267</v>
      </c>
      <c r="B156" t="s">
        <v>266</v>
      </c>
      <c r="C156" s="63">
        <v>16421564</v>
      </c>
      <c r="D156" s="64">
        <v>0</v>
      </c>
      <c r="E156" s="64">
        <v>16421564</v>
      </c>
      <c r="F156" s="64">
        <v>16421564</v>
      </c>
      <c r="G156" s="64">
        <v>16421564</v>
      </c>
      <c r="H156" s="64">
        <v>0</v>
      </c>
      <c r="I156" s="65">
        <v>0</v>
      </c>
      <c r="J156" s="63">
        <v>17018079</v>
      </c>
      <c r="K156" s="64">
        <v>0</v>
      </c>
      <c r="L156" s="64">
        <v>17018079</v>
      </c>
      <c r="M156" s="64">
        <v>17018079</v>
      </c>
      <c r="N156" s="64">
        <v>17018079</v>
      </c>
      <c r="O156" s="64">
        <v>0</v>
      </c>
      <c r="P156" s="65">
        <v>0</v>
      </c>
      <c r="Q156" s="63">
        <v>19390419</v>
      </c>
      <c r="R156" s="64">
        <v>0</v>
      </c>
      <c r="S156" s="64">
        <v>19390419</v>
      </c>
      <c r="T156" s="64">
        <v>19390419</v>
      </c>
      <c r="U156" s="64">
        <v>19390419</v>
      </c>
      <c r="V156" s="64">
        <v>0</v>
      </c>
      <c r="W156" s="65">
        <v>0</v>
      </c>
      <c r="X156" s="63">
        <v>19910212</v>
      </c>
      <c r="Y156" s="64">
        <v>0</v>
      </c>
      <c r="Z156" s="64">
        <v>19910212</v>
      </c>
      <c r="AA156" s="64">
        <v>19910212</v>
      </c>
      <c r="AB156" s="64">
        <v>19910212</v>
      </c>
      <c r="AC156" s="64">
        <v>0</v>
      </c>
      <c r="AD156" s="65">
        <v>0</v>
      </c>
      <c r="AE156" s="64">
        <v>72740274</v>
      </c>
      <c r="AF156" s="64">
        <v>0</v>
      </c>
      <c r="AG156" s="64">
        <v>72740274</v>
      </c>
      <c r="AH156" s="64">
        <v>72740274</v>
      </c>
      <c r="AI156" s="64">
        <v>72740274</v>
      </c>
      <c r="AJ156" s="64">
        <v>0</v>
      </c>
      <c r="AK156" s="66">
        <v>0</v>
      </c>
      <c r="AM156" s="70">
        <f t="shared" si="60"/>
        <v>1.6256308817808813E-3</v>
      </c>
      <c r="AN156" s="68">
        <f t="shared" si="61"/>
        <v>0</v>
      </c>
      <c r="AO156" s="68">
        <f t="shared" si="62"/>
        <v>1.4950021551227385E-3</v>
      </c>
      <c r="AP156" s="68">
        <f t="shared" si="63"/>
        <v>1.5981234513688296E-3</v>
      </c>
      <c r="AQ156" s="68">
        <f t="shared" si="64"/>
        <v>1.6437587365571928E-3</v>
      </c>
      <c r="AR156" s="68">
        <f t="shared" si="65"/>
        <v>0</v>
      </c>
      <c r="AS156" s="69">
        <f t="shared" si="66"/>
        <v>0</v>
      </c>
      <c r="AT156" s="70">
        <f t="shared" si="84"/>
        <v>1.6974771650415611E-3</v>
      </c>
      <c r="AU156" s="68">
        <f t="shared" si="84"/>
        <v>0</v>
      </c>
      <c r="AV156" s="68">
        <f t="shared" si="84"/>
        <v>1.6213155211924769E-3</v>
      </c>
      <c r="AW156" s="68">
        <f t="shared" si="84"/>
        <v>1.7046294386469166E-3</v>
      </c>
      <c r="AX156" s="68">
        <f t="shared" si="84"/>
        <v>1.7514491632402481E-3</v>
      </c>
      <c r="AY156" s="68">
        <f t="shared" si="84"/>
        <v>0</v>
      </c>
      <c r="AZ156" s="69">
        <f t="shared" si="84"/>
        <v>0</v>
      </c>
      <c r="BA156" s="70">
        <f t="shared" si="84"/>
        <v>1.8496901286313529E-3</v>
      </c>
      <c r="BB156" s="68">
        <f t="shared" si="84"/>
        <v>0</v>
      </c>
      <c r="BC156" s="68">
        <f t="shared" si="83"/>
        <v>1.735447373936033E-3</v>
      </c>
      <c r="BD156" s="68">
        <f t="shared" si="83"/>
        <v>1.7903049992084013E-3</v>
      </c>
      <c r="BE156" s="68">
        <f t="shared" si="83"/>
        <v>1.8780216688359464E-3</v>
      </c>
      <c r="BF156" s="68">
        <f t="shared" si="83"/>
        <v>0</v>
      </c>
      <c r="BG156" s="69">
        <f t="shared" si="83"/>
        <v>0</v>
      </c>
      <c r="BH156" s="70">
        <f t="shared" si="59"/>
        <v>1.8057016668340438E-3</v>
      </c>
      <c r="BI156" s="68">
        <f t="shared" si="59"/>
        <v>0</v>
      </c>
      <c r="BJ156" s="68">
        <f t="shared" si="59"/>
        <v>1.7633195048697755E-3</v>
      </c>
      <c r="BK156" s="68">
        <f t="shared" si="59"/>
        <v>1.8664307763188381E-3</v>
      </c>
      <c r="BL156" s="68">
        <f t="shared" si="59"/>
        <v>1.9351208833400348E-3</v>
      </c>
      <c r="BM156" s="68">
        <f t="shared" si="59"/>
        <v>0</v>
      </c>
      <c r="BN156" s="69">
        <f t="shared" si="59"/>
        <v>0</v>
      </c>
      <c r="BO156" s="70">
        <f t="shared" si="67"/>
        <v>0</v>
      </c>
      <c r="BP156" s="68">
        <f t="shared" si="68"/>
        <v>0</v>
      </c>
      <c r="BQ156" s="68">
        <f t="shared" si="69"/>
        <v>0</v>
      </c>
      <c r="BR156" s="69">
        <f t="shared" si="70"/>
        <v>0</v>
      </c>
      <c r="BS156" s="70">
        <f t="shared" si="71"/>
        <v>1</v>
      </c>
      <c r="BT156" s="68">
        <f t="shared" si="72"/>
        <v>1</v>
      </c>
      <c r="BU156" s="68">
        <f t="shared" si="73"/>
        <v>1</v>
      </c>
      <c r="BV156" s="69">
        <f t="shared" si="74"/>
        <v>1</v>
      </c>
      <c r="BW156" s="70">
        <f t="shared" si="75"/>
        <v>1</v>
      </c>
      <c r="BX156" s="68">
        <f t="shared" si="76"/>
        <v>1</v>
      </c>
      <c r="BY156" s="68">
        <f t="shared" si="77"/>
        <v>1</v>
      </c>
      <c r="BZ156" s="69">
        <f t="shared" si="78"/>
        <v>1</v>
      </c>
      <c r="CA156" s="71">
        <f t="shared" si="79"/>
        <v>6.6428877709692191</v>
      </c>
      <c r="CB156" s="72">
        <f t="shared" si="80"/>
        <v>6.9531958689595461</v>
      </c>
      <c r="CC156" s="72">
        <f t="shared" si="81"/>
        <v>7.9934087750808906</v>
      </c>
      <c r="CD156" s="73">
        <f t="shared" si="82"/>
        <v>8.264365564154204</v>
      </c>
    </row>
    <row r="157" spans="1:82" s="51" customFormat="1" x14ac:dyDescent="0.25">
      <c r="A157" s="50" t="s">
        <v>268</v>
      </c>
      <c r="B157" s="51" t="s">
        <v>269</v>
      </c>
      <c r="C157" s="52">
        <v>4435407</v>
      </c>
      <c r="D157" s="53">
        <v>0</v>
      </c>
      <c r="E157" s="53">
        <v>4435407</v>
      </c>
      <c r="F157" s="53">
        <v>4435407</v>
      </c>
      <c r="G157" s="53">
        <v>4435407</v>
      </c>
      <c r="H157" s="53">
        <v>0</v>
      </c>
      <c r="I157" s="54">
        <v>0</v>
      </c>
      <c r="J157" s="52">
        <v>4587367</v>
      </c>
      <c r="K157" s="53">
        <v>0</v>
      </c>
      <c r="L157" s="53">
        <v>4587367</v>
      </c>
      <c r="M157" s="53">
        <v>4587367</v>
      </c>
      <c r="N157" s="53">
        <v>4587367</v>
      </c>
      <c r="O157" s="53">
        <v>0</v>
      </c>
      <c r="P157" s="54">
        <v>0</v>
      </c>
      <c r="Q157" s="52">
        <v>4640140</v>
      </c>
      <c r="R157" s="53">
        <v>0</v>
      </c>
      <c r="S157" s="53">
        <v>4640140</v>
      </c>
      <c r="T157" s="53">
        <v>4640140</v>
      </c>
      <c r="U157" s="53">
        <v>4640140</v>
      </c>
      <c r="V157" s="53">
        <v>0</v>
      </c>
      <c r="W157" s="54">
        <v>0</v>
      </c>
      <c r="X157" s="52">
        <v>4648510</v>
      </c>
      <c r="Y157" s="53">
        <v>0</v>
      </c>
      <c r="Z157" s="53">
        <v>4648510</v>
      </c>
      <c r="AA157" s="53">
        <v>4648510</v>
      </c>
      <c r="AB157" s="53">
        <v>4648510</v>
      </c>
      <c r="AC157" s="53">
        <v>0</v>
      </c>
      <c r="AD157" s="54">
        <v>0</v>
      </c>
      <c r="AE157" s="53">
        <v>18311424</v>
      </c>
      <c r="AF157" s="53">
        <v>0</v>
      </c>
      <c r="AG157" s="53">
        <v>18311424</v>
      </c>
      <c r="AH157" s="53">
        <v>18311424</v>
      </c>
      <c r="AI157" s="53">
        <v>18311424</v>
      </c>
      <c r="AJ157" s="53">
        <v>0</v>
      </c>
      <c r="AK157" s="55">
        <v>0</v>
      </c>
      <c r="AM157" s="59">
        <f t="shared" si="60"/>
        <v>4.3907721532900843E-4</v>
      </c>
      <c r="AN157" s="57">
        <f t="shared" si="61"/>
        <v>0</v>
      </c>
      <c r="AO157" s="57">
        <f t="shared" si="62"/>
        <v>4.0379485314836518E-4</v>
      </c>
      <c r="AP157" s="57">
        <f t="shared" si="63"/>
        <v>4.3164755458526764E-4</v>
      </c>
      <c r="AQ157" s="57">
        <f t="shared" si="64"/>
        <v>4.4397348549973244E-4</v>
      </c>
      <c r="AR157" s="57">
        <f t="shared" si="65"/>
        <v>0</v>
      </c>
      <c r="AS157" s="58">
        <f t="shared" si="66"/>
        <v>0</v>
      </c>
      <c r="AT157" s="59">
        <f t="shared" si="84"/>
        <v>4.5756931379653434E-4</v>
      </c>
      <c r="AU157" s="57">
        <f t="shared" si="84"/>
        <v>0</v>
      </c>
      <c r="AV157" s="57">
        <f t="shared" si="84"/>
        <v>4.3703929911867071E-4</v>
      </c>
      <c r="AW157" s="57">
        <f t="shared" si="84"/>
        <v>4.5949726958473925E-4</v>
      </c>
      <c r="AX157" s="57">
        <f t="shared" si="84"/>
        <v>4.7211792198319956E-4</v>
      </c>
      <c r="AY157" s="57">
        <f t="shared" si="84"/>
        <v>0</v>
      </c>
      <c r="AZ157" s="58">
        <f t="shared" si="84"/>
        <v>0</v>
      </c>
      <c r="BA157" s="59">
        <f t="shared" si="84"/>
        <v>4.4263206243596312E-4</v>
      </c>
      <c r="BB157" s="57">
        <f t="shared" si="84"/>
        <v>0</v>
      </c>
      <c r="BC157" s="57">
        <f t="shared" si="83"/>
        <v>4.1529369621644301E-4</v>
      </c>
      <c r="BD157" s="57">
        <f t="shared" si="83"/>
        <v>4.284211619680251E-4</v>
      </c>
      <c r="BE157" s="57">
        <f t="shared" si="83"/>
        <v>4.4941181861167767E-4</v>
      </c>
      <c r="BF157" s="57">
        <f t="shared" si="83"/>
        <v>0</v>
      </c>
      <c r="BG157" s="58">
        <f t="shared" si="83"/>
        <v>0</v>
      </c>
      <c r="BH157" s="59">
        <f t="shared" si="59"/>
        <v>4.2158377094602111E-4</v>
      </c>
      <c r="BI157" s="57">
        <f t="shared" si="59"/>
        <v>0</v>
      </c>
      <c r="BJ157" s="57">
        <f t="shared" si="59"/>
        <v>4.11688652616165E-4</v>
      </c>
      <c r="BK157" s="57">
        <f t="shared" si="59"/>
        <v>4.3576241820156823E-4</v>
      </c>
      <c r="BL157" s="57">
        <f t="shared" si="59"/>
        <v>4.5179974866239425E-4</v>
      </c>
      <c r="BM157" s="57">
        <f t="shared" si="59"/>
        <v>0</v>
      </c>
      <c r="BN157" s="58">
        <f t="shared" si="59"/>
        <v>0</v>
      </c>
      <c r="BO157" s="59">
        <f t="shared" si="67"/>
        <v>0</v>
      </c>
      <c r="BP157" s="57">
        <f t="shared" si="68"/>
        <v>0</v>
      </c>
      <c r="BQ157" s="57">
        <f t="shared" si="69"/>
        <v>0</v>
      </c>
      <c r="BR157" s="58">
        <f t="shared" si="70"/>
        <v>0</v>
      </c>
      <c r="BS157" s="59">
        <f t="shared" si="71"/>
        <v>1</v>
      </c>
      <c r="BT157" s="57">
        <f t="shared" si="72"/>
        <v>1</v>
      </c>
      <c r="BU157" s="57">
        <f t="shared" si="73"/>
        <v>1</v>
      </c>
      <c r="BV157" s="58">
        <f t="shared" si="74"/>
        <v>1</v>
      </c>
      <c r="BW157" s="59">
        <f t="shared" si="75"/>
        <v>1</v>
      </c>
      <c r="BX157" s="57">
        <f t="shared" si="76"/>
        <v>1</v>
      </c>
      <c r="BY157" s="57">
        <f t="shared" si="77"/>
        <v>1</v>
      </c>
      <c r="BZ157" s="58">
        <f t="shared" si="78"/>
        <v>1</v>
      </c>
      <c r="CA157" s="60">
        <f t="shared" si="79"/>
        <v>1.7942207526378895</v>
      </c>
      <c r="CB157" s="61">
        <f t="shared" si="80"/>
        <v>1.8742927021199836</v>
      </c>
      <c r="CC157" s="61">
        <f t="shared" si="81"/>
        <v>1.9128279689883878</v>
      </c>
      <c r="CD157" s="62">
        <f t="shared" si="82"/>
        <v>1.9295116480239618</v>
      </c>
    </row>
    <row r="158" spans="1:82" x14ac:dyDescent="0.25">
      <c r="A158" s="1" t="s">
        <v>270</v>
      </c>
      <c r="B158" t="s">
        <v>269</v>
      </c>
      <c r="C158" s="63">
        <v>4435407</v>
      </c>
      <c r="D158" s="64">
        <v>0</v>
      </c>
      <c r="E158" s="64">
        <v>4435407</v>
      </c>
      <c r="F158" s="64">
        <v>4435407</v>
      </c>
      <c r="G158" s="64">
        <v>4435407</v>
      </c>
      <c r="H158" s="64">
        <v>0</v>
      </c>
      <c r="I158" s="65">
        <v>0</v>
      </c>
      <c r="J158" s="63">
        <v>4587367</v>
      </c>
      <c r="K158" s="64">
        <v>0</v>
      </c>
      <c r="L158" s="64">
        <v>4587367</v>
      </c>
      <c r="M158" s="64">
        <v>4587367</v>
      </c>
      <c r="N158" s="64">
        <v>4587367</v>
      </c>
      <c r="O158" s="64">
        <v>0</v>
      </c>
      <c r="P158" s="65">
        <v>0</v>
      </c>
      <c r="Q158" s="63">
        <v>4640140</v>
      </c>
      <c r="R158" s="64">
        <v>0</v>
      </c>
      <c r="S158" s="64">
        <v>4640140</v>
      </c>
      <c r="T158" s="64">
        <v>4640140</v>
      </c>
      <c r="U158" s="64">
        <v>4640140</v>
      </c>
      <c r="V158" s="64">
        <v>0</v>
      </c>
      <c r="W158" s="65">
        <v>0</v>
      </c>
      <c r="X158" s="63">
        <v>4648510</v>
      </c>
      <c r="Y158" s="64">
        <v>0</v>
      </c>
      <c r="Z158" s="64">
        <v>4648510</v>
      </c>
      <c r="AA158" s="64">
        <v>4648510</v>
      </c>
      <c r="AB158" s="64">
        <v>4648510</v>
      </c>
      <c r="AC158" s="64">
        <v>0</v>
      </c>
      <c r="AD158" s="65">
        <v>0</v>
      </c>
      <c r="AE158" s="64">
        <v>18311424</v>
      </c>
      <c r="AF158" s="64">
        <v>0</v>
      </c>
      <c r="AG158" s="64">
        <v>18311424</v>
      </c>
      <c r="AH158" s="64">
        <v>18311424</v>
      </c>
      <c r="AI158" s="64">
        <v>18311424</v>
      </c>
      <c r="AJ158" s="64">
        <v>0</v>
      </c>
      <c r="AK158" s="66">
        <v>0</v>
      </c>
      <c r="AM158" s="70">
        <f t="shared" si="60"/>
        <v>4.3907721532900843E-4</v>
      </c>
      <c r="AN158" s="68">
        <f t="shared" si="61"/>
        <v>0</v>
      </c>
      <c r="AO158" s="68">
        <f t="shared" si="62"/>
        <v>4.0379485314836518E-4</v>
      </c>
      <c r="AP158" s="68">
        <f t="shared" si="63"/>
        <v>4.3164755458526764E-4</v>
      </c>
      <c r="AQ158" s="68">
        <f t="shared" si="64"/>
        <v>4.4397348549973244E-4</v>
      </c>
      <c r="AR158" s="68">
        <f t="shared" si="65"/>
        <v>0</v>
      </c>
      <c r="AS158" s="69">
        <f t="shared" si="66"/>
        <v>0</v>
      </c>
      <c r="AT158" s="70">
        <f t="shared" si="84"/>
        <v>4.5756931379653434E-4</v>
      </c>
      <c r="AU158" s="68">
        <f t="shared" si="84"/>
        <v>0</v>
      </c>
      <c r="AV158" s="68">
        <f t="shared" si="84"/>
        <v>4.3703929911867071E-4</v>
      </c>
      <c r="AW158" s="68">
        <f t="shared" si="84"/>
        <v>4.5949726958473925E-4</v>
      </c>
      <c r="AX158" s="68">
        <f t="shared" si="84"/>
        <v>4.7211792198319956E-4</v>
      </c>
      <c r="AY158" s="68">
        <f t="shared" si="84"/>
        <v>0</v>
      </c>
      <c r="AZ158" s="69">
        <f t="shared" si="84"/>
        <v>0</v>
      </c>
      <c r="BA158" s="70">
        <f t="shared" si="84"/>
        <v>4.4263206243596312E-4</v>
      </c>
      <c r="BB158" s="68">
        <f t="shared" si="84"/>
        <v>0</v>
      </c>
      <c r="BC158" s="68">
        <f t="shared" si="83"/>
        <v>4.1529369621644301E-4</v>
      </c>
      <c r="BD158" s="68">
        <f t="shared" si="83"/>
        <v>4.284211619680251E-4</v>
      </c>
      <c r="BE158" s="68">
        <f t="shared" si="83"/>
        <v>4.4941181861167767E-4</v>
      </c>
      <c r="BF158" s="68">
        <f t="shared" si="83"/>
        <v>0</v>
      </c>
      <c r="BG158" s="69">
        <f t="shared" si="83"/>
        <v>0</v>
      </c>
      <c r="BH158" s="70">
        <f t="shared" si="83"/>
        <v>4.2158377094602111E-4</v>
      </c>
      <c r="BI158" s="68">
        <f t="shared" si="83"/>
        <v>0</v>
      </c>
      <c r="BJ158" s="68">
        <f t="shared" si="83"/>
        <v>4.11688652616165E-4</v>
      </c>
      <c r="BK158" s="68">
        <f t="shared" si="83"/>
        <v>4.3576241820156823E-4</v>
      </c>
      <c r="BL158" s="68">
        <f t="shared" si="83"/>
        <v>4.5179974866239425E-4</v>
      </c>
      <c r="BM158" s="68">
        <f t="shared" si="83"/>
        <v>0</v>
      </c>
      <c r="BN158" s="69">
        <f t="shared" si="83"/>
        <v>0</v>
      </c>
      <c r="BO158" s="70">
        <f t="shared" si="67"/>
        <v>0</v>
      </c>
      <c r="BP158" s="68">
        <f t="shared" si="68"/>
        <v>0</v>
      </c>
      <c r="BQ158" s="68">
        <f t="shared" si="69"/>
        <v>0</v>
      </c>
      <c r="BR158" s="69">
        <f t="shared" si="70"/>
        <v>0</v>
      </c>
      <c r="BS158" s="70">
        <f t="shared" si="71"/>
        <v>1</v>
      </c>
      <c r="BT158" s="68">
        <f t="shared" si="72"/>
        <v>1</v>
      </c>
      <c r="BU158" s="68">
        <f t="shared" si="73"/>
        <v>1</v>
      </c>
      <c r="BV158" s="69">
        <f t="shared" si="74"/>
        <v>1</v>
      </c>
      <c r="BW158" s="70">
        <f t="shared" si="75"/>
        <v>1</v>
      </c>
      <c r="BX158" s="68">
        <f t="shared" si="76"/>
        <v>1</v>
      </c>
      <c r="BY158" s="68">
        <f t="shared" si="77"/>
        <v>1</v>
      </c>
      <c r="BZ158" s="69">
        <f t="shared" si="78"/>
        <v>1</v>
      </c>
      <c r="CA158" s="71">
        <f t="shared" si="79"/>
        <v>1.7942207526378895</v>
      </c>
      <c r="CB158" s="72">
        <f t="shared" si="80"/>
        <v>1.8742927021199836</v>
      </c>
      <c r="CC158" s="72">
        <f t="shared" si="81"/>
        <v>1.9128279689883878</v>
      </c>
      <c r="CD158" s="73">
        <f t="shared" si="82"/>
        <v>1.9295116480239618</v>
      </c>
    </row>
    <row r="159" spans="1:82" s="51" customFormat="1" x14ac:dyDescent="0.25">
      <c r="A159" s="50" t="s">
        <v>271</v>
      </c>
      <c r="B159" s="51" t="s">
        <v>272</v>
      </c>
      <c r="C159" s="52">
        <v>792330</v>
      </c>
      <c r="D159" s="53">
        <v>0</v>
      </c>
      <c r="E159" s="53">
        <v>792330</v>
      </c>
      <c r="F159" s="53">
        <v>792330</v>
      </c>
      <c r="G159" s="53">
        <v>792330</v>
      </c>
      <c r="H159" s="53">
        <v>0</v>
      </c>
      <c r="I159" s="54">
        <v>0</v>
      </c>
      <c r="J159" s="52">
        <v>856902</v>
      </c>
      <c r="K159" s="53">
        <v>0</v>
      </c>
      <c r="L159" s="53">
        <v>856902</v>
      </c>
      <c r="M159" s="53">
        <v>856902</v>
      </c>
      <c r="N159" s="53">
        <v>856902</v>
      </c>
      <c r="O159" s="53">
        <v>0</v>
      </c>
      <c r="P159" s="54">
        <v>0</v>
      </c>
      <c r="Q159" s="52">
        <v>1002080</v>
      </c>
      <c r="R159" s="53">
        <v>0</v>
      </c>
      <c r="S159" s="53">
        <v>1002080</v>
      </c>
      <c r="T159" s="53">
        <v>1002080</v>
      </c>
      <c r="U159" s="53">
        <v>1002080</v>
      </c>
      <c r="V159" s="53">
        <v>0</v>
      </c>
      <c r="W159" s="54">
        <v>0</v>
      </c>
      <c r="X159" s="52">
        <v>1031880</v>
      </c>
      <c r="Y159" s="53">
        <v>0</v>
      </c>
      <c r="Z159" s="53">
        <v>1031880</v>
      </c>
      <c r="AA159" s="53">
        <v>1031880</v>
      </c>
      <c r="AB159" s="53">
        <v>1031880</v>
      </c>
      <c r="AC159" s="53">
        <v>0</v>
      </c>
      <c r="AD159" s="54">
        <v>0</v>
      </c>
      <c r="AE159" s="53">
        <v>3683192</v>
      </c>
      <c r="AF159" s="53">
        <v>0</v>
      </c>
      <c r="AG159" s="53">
        <v>3683192</v>
      </c>
      <c r="AH159" s="53">
        <v>3683192</v>
      </c>
      <c r="AI159" s="53">
        <v>3683192</v>
      </c>
      <c r="AJ159" s="53">
        <v>0</v>
      </c>
      <c r="AK159" s="55">
        <v>0</v>
      </c>
      <c r="AM159" s="59">
        <f t="shared" si="60"/>
        <v>7.8435654275161952E-5</v>
      </c>
      <c r="AN159" s="57">
        <f t="shared" si="61"/>
        <v>0</v>
      </c>
      <c r="AO159" s="57">
        <f t="shared" si="62"/>
        <v>7.2132901444003718E-5</v>
      </c>
      <c r="AP159" s="57">
        <f t="shared" si="63"/>
        <v>7.7108438284140583E-5</v>
      </c>
      <c r="AQ159" s="57">
        <f t="shared" si="64"/>
        <v>7.9310311717955767E-5</v>
      </c>
      <c r="AR159" s="57">
        <f t="shared" si="65"/>
        <v>0</v>
      </c>
      <c r="AS159" s="58">
        <f t="shared" si="66"/>
        <v>0</v>
      </c>
      <c r="AT159" s="59">
        <f t="shared" si="84"/>
        <v>8.5472136877402192E-5</v>
      </c>
      <c r="AU159" s="57">
        <f t="shared" si="84"/>
        <v>0</v>
      </c>
      <c r="AV159" s="57">
        <f t="shared" si="84"/>
        <v>8.1637211388011294E-5</v>
      </c>
      <c r="AW159" s="57">
        <f t="shared" si="84"/>
        <v>8.5832271388293593E-5</v>
      </c>
      <c r="AX159" s="57">
        <f t="shared" si="84"/>
        <v>8.8189759307081314E-5</v>
      </c>
      <c r="AY159" s="57">
        <f t="shared" si="84"/>
        <v>0</v>
      </c>
      <c r="AZ159" s="58">
        <f t="shared" si="84"/>
        <v>0</v>
      </c>
      <c r="BA159" s="59">
        <f t="shared" si="84"/>
        <v>9.5590378119158025E-5</v>
      </c>
      <c r="BB159" s="57">
        <f t="shared" si="84"/>
        <v>0</v>
      </c>
      <c r="BC159" s="57">
        <f t="shared" si="83"/>
        <v>8.9686411854938251E-5</v>
      </c>
      <c r="BD159" s="57">
        <f t="shared" si="83"/>
        <v>9.2521406247423265E-5</v>
      </c>
      <c r="BE159" s="57">
        <f t="shared" si="83"/>
        <v>9.7054527491495941E-5</v>
      </c>
      <c r="BF159" s="57">
        <f t="shared" si="83"/>
        <v>0</v>
      </c>
      <c r="BG159" s="58">
        <f t="shared" si="83"/>
        <v>0</v>
      </c>
      <c r="BH159" s="59">
        <f t="shared" si="83"/>
        <v>9.3583505588625221E-5</v>
      </c>
      <c r="BI159" s="57">
        <f t="shared" si="83"/>
        <v>0</v>
      </c>
      <c r="BJ159" s="57">
        <f t="shared" si="83"/>
        <v>9.1386979238846066E-5</v>
      </c>
      <c r="BK159" s="57">
        <f t="shared" si="83"/>
        <v>9.6730893145079654E-5</v>
      </c>
      <c r="BL159" s="57">
        <f t="shared" si="83"/>
        <v>1.0029087269894038E-4</v>
      </c>
      <c r="BM159" s="57">
        <f t="shared" si="83"/>
        <v>0</v>
      </c>
      <c r="BN159" s="58">
        <f t="shared" si="83"/>
        <v>0</v>
      </c>
      <c r="BO159" s="59">
        <f t="shared" si="67"/>
        <v>0</v>
      </c>
      <c r="BP159" s="57">
        <f t="shared" si="68"/>
        <v>0</v>
      </c>
      <c r="BQ159" s="57">
        <f t="shared" si="69"/>
        <v>0</v>
      </c>
      <c r="BR159" s="58">
        <f t="shared" si="70"/>
        <v>0</v>
      </c>
      <c r="BS159" s="59">
        <f t="shared" si="71"/>
        <v>1</v>
      </c>
      <c r="BT159" s="57">
        <f t="shared" si="72"/>
        <v>1</v>
      </c>
      <c r="BU159" s="57">
        <f t="shared" si="73"/>
        <v>1</v>
      </c>
      <c r="BV159" s="58">
        <f t="shared" si="74"/>
        <v>1</v>
      </c>
      <c r="BW159" s="59">
        <f t="shared" si="75"/>
        <v>1</v>
      </c>
      <c r="BX159" s="57">
        <f t="shared" si="76"/>
        <v>1</v>
      </c>
      <c r="BY159" s="57">
        <f t="shared" si="77"/>
        <v>1</v>
      </c>
      <c r="BZ159" s="58">
        <f t="shared" si="78"/>
        <v>1</v>
      </c>
      <c r="CA159" s="60">
        <f t="shared" si="79"/>
        <v>0.32051510243312031</v>
      </c>
      <c r="CB159" s="61">
        <f t="shared" si="80"/>
        <v>0.35011045879521263</v>
      </c>
      <c r="CC159" s="61">
        <f t="shared" si="81"/>
        <v>0.41309241772099198</v>
      </c>
      <c r="CD159" s="62">
        <f t="shared" si="82"/>
        <v>0.42831455226792364</v>
      </c>
    </row>
    <row r="160" spans="1:82" x14ac:dyDescent="0.25">
      <c r="A160" s="1" t="s">
        <v>273</v>
      </c>
      <c r="B160" t="s">
        <v>272</v>
      </c>
      <c r="C160" s="63">
        <v>792330</v>
      </c>
      <c r="D160" s="64">
        <v>0</v>
      </c>
      <c r="E160" s="64">
        <v>792330</v>
      </c>
      <c r="F160" s="64">
        <v>792330</v>
      </c>
      <c r="G160" s="64">
        <v>792330</v>
      </c>
      <c r="H160" s="64">
        <v>0</v>
      </c>
      <c r="I160" s="65">
        <v>0</v>
      </c>
      <c r="J160" s="63">
        <v>856902</v>
      </c>
      <c r="K160" s="64">
        <v>0</v>
      </c>
      <c r="L160" s="64">
        <v>856902</v>
      </c>
      <c r="M160" s="64">
        <v>856902</v>
      </c>
      <c r="N160" s="64">
        <v>856902</v>
      </c>
      <c r="O160" s="64">
        <v>0</v>
      </c>
      <c r="P160" s="65">
        <v>0</v>
      </c>
      <c r="Q160" s="63">
        <v>1002080</v>
      </c>
      <c r="R160" s="64">
        <v>0</v>
      </c>
      <c r="S160" s="64">
        <v>1002080</v>
      </c>
      <c r="T160" s="64">
        <v>1002080</v>
      </c>
      <c r="U160" s="64">
        <v>1002080</v>
      </c>
      <c r="V160" s="64">
        <v>0</v>
      </c>
      <c r="W160" s="65">
        <v>0</v>
      </c>
      <c r="X160" s="63">
        <v>1031880</v>
      </c>
      <c r="Y160" s="64">
        <v>0</v>
      </c>
      <c r="Z160" s="64">
        <v>1031880</v>
      </c>
      <c r="AA160" s="64">
        <v>1031880</v>
      </c>
      <c r="AB160" s="64">
        <v>1031880</v>
      </c>
      <c r="AC160" s="64">
        <v>0</v>
      </c>
      <c r="AD160" s="65">
        <v>0</v>
      </c>
      <c r="AE160" s="64">
        <v>3683192</v>
      </c>
      <c r="AF160" s="64">
        <v>0</v>
      </c>
      <c r="AG160" s="64">
        <v>3683192</v>
      </c>
      <c r="AH160" s="64">
        <v>3683192</v>
      </c>
      <c r="AI160" s="64">
        <v>3683192</v>
      </c>
      <c r="AJ160" s="64">
        <v>0</v>
      </c>
      <c r="AK160" s="66">
        <v>0</v>
      </c>
      <c r="AM160" s="70">
        <f t="shared" si="60"/>
        <v>7.8435654275161952E-5</v>
      </c>
      <c r="AN160" s="68">
        <f t="shared" si="61"/>
        <v>0</v>
      </c>
      <c r="AO160" s="68">
        <f t="shared" si="62"/>
        <v>7.2132901444003718E-5</v>
      </c>
      <c r="AP160" s="68">
        <f t="shared" si="63"/>
        <v>7.7108438284140583E-5</v>
      </c>
      <c r="AQ160" s="68">
        <f t="shared" si="64"/>
        <v>7.9310311717955767E-5</v>
      </c>
      <c r="AR160" s="68">
        <f t="shared" si="65"/>
        <v>0</v>
      </c>
      <c r="AS160" s="69">
        <f t="shared" si="66"/>
        <v>0</v>
      </c>
      <c r="AT160" s="70">
        <f t="shared" si="84"/>
        <v>8.5472136877402192E-5</v>
      </c>
      <c r="AU160" s="68">
        <f t="shared" si="84"/>
        <v>0</v>
      </c>
      <c r="AV160" s="68">
        <f t="shared" si="84"/>
        <v>8.1637211388011294E-5</v>
      </c>
      <c r="AW160" s="68">
        <f t="shared" si="84"/>
        <v>8.5832271388293593E-5</v>
      </c>
      <c r="AX160" s="68">
        <f t="shared" si="84"/>
        <v>8.8189759307081314E-5</v>
      </c>
      <c r="AY160" s="68">
        <f t="shared" si="84"/>
        <v>0</v>
      </c>
      <c r="AZ160" s="69">
        <f t="shared" si="84"/>
        <v>0</v>
      </c>
      <c r="BA160" s="70">
        <f t="shared" si="84"/>
        <v>9.5590378119158025E-5</v>
      </c>
      <c r="BB160" s="68">
        <f t="shared" si="84"/>
        <v>0</v>
      </c>
      <c r="BC160" s="68">
        <f t="shared" si="83"/>
        <v>8.9686411854938251E-5</v>
      </c>
      <c r="BD160" s="68">
        <f t="shared" si="83"/>
        <v>9.2521406247423265E-5</v>
      </c>
      <c r="BE160" s="68">
        <f t="shared" si="83"/>
        <v>9.7054527491495941E-5</v>
      </c>
      <c r="BF160" s="68">
        <f t="shared" si="83"/>
        <v>0</v>
      </c>
      <c r="BG160" s="69">
        <f t="shared" si="83"/>
        <v>0</v>
      </c>
      <c r="BH160" s="70">
        <f t="shared" si="83"/>
        <v>9.3583505588625221E-5</v>
      </c>
      <c r="BI160" s="68">
        <f t="shared" si="83"/>
        <v>0</v>
      </c>
      <c r="BJ160" s="68">
        <f t="shared" si="83"/>
        <v>9.1386979238846066E-5</v>
      </c>
      <c r="BK160" s="68">
        <f t="shared" si="83"/>
        <v>9.6730893145079654E-5</v>
      </c>
      <c r="BL160" s="68">
        <f t="shared" si="83"/>
        <v>1.0029087269894038E-4</v>
      </c>
      <c r="BM160" s="68">
        <f t="shared" si="83"/>
        <v>0</v>
      </c>
      <c r="BN160" s="69">
        <f t="shared" si="83"/>
        <v>0</v>
      </c>
      <c r="BO160" s="70">
        <f t="shared" si="67"/>
        <v>0</v>
      </c>
      <c r="BP160" s="68">
        <f t="shared" si="68"/>
        <v>0</v>
      </c>
      <c r="BQ160" s="68">
        <f t="shared" si="69"/>
        <v>0</v>
      </c>
      <c r="BR160" s="69">
        <f t="shared" si="70"/>
        <v>0</v>
      </c>
      <c r="BS160" s="70">
        <f t="shared" si="71"/>
        <v>1</v>
      </c>
      <c r="BT160" s="68">
        <f t="shared" si="72"/>
        <v>1</v>
      </c>
      <c r="BU160" s="68">
        <f t="shared" si="73"/>
        <v>1</v>
      </c>
      <c r="BV160" s="69">
        <f t="shared" si="74"/>
        <v>1</v>
      </c>
      <c r="BW160" s="70">
        <f t="shared" si="75"/>
        <v>1</v>
      </c>
      <c r="BX160" s="68">
        <f t="shared" si="76"/>
        <v>1</v>
      </c>
      <c r="BY160" s="68">
        <f t="shared" si="77"/>
        <v>1</v>
      </c>
      <c r="BZ160" s="69">
        <f t="shared" si="78"/>
        <v>1</v>
      </c>
      <c r="CA160" s="71">
        <f t="shared" si="79"/>
        <v>0.32051510243312031</v>
      </c>
      <c r="CB160" s="72">
        <f t="shared" si="80"/>
        <v>0.35011045879521263</v>
      </c>
      <c r="CC160" s="72">
        <f t="shared" si="81"/>
        <v>0.41309241772099198</v>
      </c>
      <c r="CD160" s="73">
        <f t="shared" si="82"/>
        <v>0.42831455226792364</v>
      </c>
    </row>
    <row r="161" spans="1:82" s="51" customFormat="1" x14ac:dyDescent="0.25">
      <c r="A161" s="50" t="s">
        <v>274</v>
      </c>
      <c r="B161" s="51" t="s">
        <v>275</v>
      </c>
      <c r="C161" s="52">
        <v>2036583</v>
      </c>
      <c r="D161" s="53">
        <v>0</v>
      </c>
      <c r="E161" s="53">
        <v>2036583</v>
      </c>
      <c r="F161" s="53">
        <v>2036583</v>
      </c>
      <c r="G161" s="53">
        <v>2036583</v>
      </c>
      <c r="H161" s="53">
        <v>0</v>
      </c>
      <c r="I161" s="54">
        <v>0</v>
      </c>
      <c r="J161" s="52">
        <v>1613856</v>
      </c>
      <c r="K161" s="53">
        <v>0</v>
      </c>
      <c r="L161" s="53">
        <v>1613856</v>
      </c>
      <c r="M161" s="53">
        <v>1613856</v>
      </c>
      <c r="N161" s="53">
        <v>1613856</v>
      </c>
      <c r="O161" s="53">
        <v>0</v>
      </c>
      <c r="P161" s="54">
        <v>0</v>
      </c>
      <c r="Q161" s="52">
        <v>1611240</v>
      </c>
      <c r="R161" s="53">
        <v>0</v>
      </c>
      <c r="S161" s="53">
        <v>1611240</v>
      </c>
      <c r="T161" s="53">
        <v>1611240</v>
      </c>
      <c r="U161" s="53">
        <v>1611240</v>
      </c>
      <c r="V161" s="53">
        <v>0</v>
      </c>
      <c r="W161" s="54">
        <v>0</v>
      </c>
      <c r="X161" s="52">
        <v>1628750</v>
      </c>
      <c r="Y161" s="53">
        <v>0</v>
      </c>
      <c r="Z161" s="53">
        <v>1628750</v>
      </c>
      <c r="AA161" s="53">
        <v>1628750</v>
      </c>
      <c r="AB161" s="53">
        <v>1628750</v>
      </c>
      <c r="AC161" s="53">
        <v>0</v>
      </c>
      <c r="AD161" s="54">
        <v>0</v>
      </c>
      <c r="AE161" s="53">
        <v>6890429</v>
      </c>
      <c r="AF161" s="53">
        <v>0</v>
      </c>
      <c r="AG161" s="53">
        <v>6890429</v>
      </c>
      <c r="AH161" s="53">
        <v>6890429</v>
      </c>
      <c r="AI161" s="53">
        <v>6890429</v>
      </c>
      <c r="AJ161" s="53">
        <v>0</v>
      </c>
      <c r="AK161" s="55">
        <v>0</v>
      </c>
      <c r="AM161" s="59">
        <f t="shared" si="60"/>
        <v>2.016088247203465E-4</v>
      </c>
      <c r="AN161" s="57">
        <f t="shared" si="61"/>
        <v>0</v>
      </c>
      <c r="AO161" s="57">
        <f t="shared" si="62"/>
        <v>1.8540840410123739E-4</v>
      </c>
      <c r="AP161" s="57">
        <f t="shared" si="63"/>
        <v>1.981973856423837E-4</v>
      </c>
      <c r="AQ161" s="57">
        <f t="shared" si="64"/>
        <v>2.038570198900578E-4</v>
      </c>
      <c r="AR161" s="57">
        <f t="shared" si="65"/>
        <v>0</v>
      </c>
      <c r="AS161" s="58">
        <f t="shared" si="66"/>
        <v>0</v>
      </c>
      <c r="AT161" s="59">
        <f t="shared" si="84"/>
        <v>1.60974908370405E-4</v>
      </c>
      <c r="AU161" s="57">
        <f t="shared" si="84"/>
        <v>0</v>
      </c>
      <c r="AV161" s="57">
        <f t="shared" si="84"/>
        <v>1.5375235840482383E-4</v>
      </c>
      <c r="AW161" s="57">
        <f t="shared" si="84"/>
        <v>1.6165317174382364E-4</v>
      </c>
      <c r="AX161" s="57">
        <f t="shared" si="84"/>
        <v>1.6609317307730525E-4</v>
      </c>
      <c r="AY161" s="57">
        <f t="shared" si="84"/>
        <v>0</v>
      </c>
      <c r="AZ161" s="58">
        <f t="shared" si="84"/>
        <v>0</v>
      </c>
      <c r="BA161" s="59">
        <f t="shared" si="84"/>
        <v>1.5369934620061489E-4</v>
      </c>
      <c r="BB161" s="57">
        <f t="shared" si="84"/>
        <v>0</v>
      </c>
      <c r="BC161" s="57">
        <f t="shared" si="83"/>
        <v>1.4420638495644131E-4</v>
      </c>
      <c r="BD161" s="57">
        <f t="shared" si="83"/>
        <v>1.4876475990150315E-4</v>
      </c>
      <c r="BE161" s="57">
        <f t="shared" si="83"/>
        <v>1.5605354550075635E-4</v>
      </c>
      <c r="BF161" s="57">
        <f t="shared" si="83"/>
        <v>0</v>
      </c>
      <c r="BG161" s="58">
        <f t="shared" si="83"/>
        <v>0</v>
      </c>
      <c r="BH161" s="59">
        <f t="shared" si="83"/>
        <v>1.4771498112907833E-4</v>
      </c>
      <c r="BI161" s="57">
        <f t="shared" si="83"/>
        <v>0</v>
      </c>
      <c r="BJ161" s="57">
        <f t="shared" si="83"/>
        <v>1.4424791878442313E-4</v>
      </c>
      <c r="BK161" s="57">
        <f t="shared" si="83"/>
        <v>1.5268291100714083E-4</v>
      </c>
      <c r="BL161" s="57">
        <f t="shared" si="83"/>
        <v>1.583020883323634E-4</v>
      </c>
      <c r="BM161" s="57">
        <f t="shared" si="83"/>
        <v>0</v>
      </c>
      <c r="BN161" s="58">
        <f t="shared" si="83"/>
        <v>0</v>
      </c>
      <c r="BO161" s="59">
        <f t="shared" si="67"/>
        <v>0</v>
      </c>
      <c r="BP161" s="57">
        <f t="shared" si="68"/>
        <v>0</v>
      </c>
      <c r="BQ161" s="57">
        <f t="shared" si="69"/>
        <v>0</v>
      </c>
      <c r="BR161" s="58">
        <f t="shared" si="70"/>
        <v>0</v>
      </c>
      <c r="BS161" s="59">
        <f t="shared" si="71"/>
        <v>1</v>
      </c>
      <c r="BT161" s="57">
        <f t="shared" si="72"/>
        <v>1</v>
      </c>
      <c r="BU161" s="57">
        <f t="shared" si="73"/>
        <v>1</v>
      </c>
      <c r="BV161" s="58">
        <f t="shared" si="74"/>
        <v>1</v>
      </c>
      <c r="BW161" s="59">
        <f t="shared" si="75"/>
        <v>1</v>
      </c>
      <c r="BX161" s="57">
        <f t="shared" si="76"/>
        <v>1</v>
      </c>
      <c r="BY161" s="57">
        <f t="shared" si="77"/>
        <v>1</v>
      </c>
      <c r="BZ161" s="58">
        <f t="shared" si="78"/>
        <v>1</v>
      </c>
      <c r="CA161" s="60">
        <f t="shared" si="79"/>
        <v>0.82384310686021167</v>
      </c>
      <c r="CB161" s="61">
        <f t="shared" si="80"/>
        <v>0.65938446238823889</v>
      </c>
      <c r="CC161" s="61">
        <f t="shared" si="81"/>
        <v>0.66420947142820042</v>
      </c>
      <c r="CD161" s="62">
        <f t="shared" si="82"/>
        <v>0.67606439412177832</v>
      </c>
    </row>
    <row r="162" spans="1:82" x14ac:dyDescent="0.25">
      <c r="A162" s="1" t="s">
        <v>276</v>
      </c>
      <c r="B162" t="s">
        <v>275</v>
      </c>
      <c r="C162" s="63">
        <v>2036583</v>
      </c>
      <c r="D162" s="64">
        <v>0</v>
      </c>
      <c r="E162" s="64">
        <v>2036583</v>
      </c>
      <c r="F162" s="64">
        <v>2036583</v>
      </c>
      <c r="G162" s="64">
        <v>2036583</v>
      </c>
      <c r="H162" s="64">
        <v>0</v>
      </c>
      <c r="I162" s="65">
        <v>0</v>
      </c>
      <c r="J162" s="63">
        <v>1613856</v>
      </c>
      <c r="K162" s="64">
        <v>0</v>
      </c>
      <c r="L162" s="64">
        <v>1613856</v>
      </c>
      <c r="M162" s="64">
        <v>1613856</v>
      </c>
      <c r="N162" s="64">
        <v>1613856</v>
      </c>
      <c r="O162" s="64">
        <v>0</v>
      </c>
      <c r="P162" s="65">
        <v>0</v>
      </c>
      <c r="Q162" s="63">
        <v>1611240</v>
      </c>
      <c r="R162" s="64">
        <v>0</v>
      </c>
      <c r="S162" s="64">
        <v>1611240</v>
      </c>
      <c r="T162" s="64">
        <v>1611240</v>
      </c>
      <c r="U162" s="64">
        <v>1611240</v>
      </c>
      <c r="V162" s="64">
        <v>0</v>
      </c>
      <c r="W162" s="65">
        <v>0</v>
      </c>
      <c r="X162" s="63">
        <v>1628750</v>
      </c>
      <c r="Y162" s="64">
        <v>0</v>
      </c>
      <c r="Z162" s="64">
        <v>1628750</v>
      </c>
      <c r="AA162" s="64">
        <v>1628750</v>
      </c>
      <c r="AB162" s="64">
        <v>1628750</v>
      </c>
      <c r="AC162" s="64">
        <v>0</v>
      </c>
      <c r="AD162" s="65">
        <v>0</v>
      </c>
      <c r="AE162" s="64">
        <v>6890429</v>
      </c>
      <c r="AF162" s="64">
        <v>0</v>
      </c>
      <c r="AG162" s="64">
        <v>6890429</v>
      </c>
      <c r="AH162" s="64">
        <v>6890429</v>
      </c>
      <c r="AI162" s="64">
        <v>6890429</v>
      </c>
      <c r="AJ162" s="64">
        <v>0</v>
      </c>
      <c r="AK162" s="66">
        <v>0</v>
      </c>
      <c r="AM162" s="70">
        <f t="shared" si="60"/>
        <v>2.016088247203465E-4</v>
      </c>
      <c r="AN162" s="68">
        <f t="shared" si="61"/>
        <v>0</v>
      </c>
      <c r="AO162" s="68">
        <f t="shared" si="62"/>
        <v>1.8540840410123739E-4</v>
      </c>
      <c r="AP162" s="68">
        <f t="shared" si="63"/>
        <v>1.981973856423837E-4</v>
      </c>
      <c r="AQ162" s="68">
        <f t="shared" si="64"/>
        <v>2.038570198900578E-4</v>
      </c>
      <c r="AR162" s="68">
        <f t="shared" si="65"/>
        <v>0</v>
      </c>
      <c r="AS162" s="69">
        <f t="shared" si="66"/>
        <v>0</v>
      </c>
      <c r="AT162" s="70">
        <f t="shared" si="84"/>
        <v>1.60974908370405E-4</v>
      </c>
      <c r="AU162" s="68">
        <f t="shared" si="84"/>
        <v>0</v>
      </c>
      <c r="AV162" s="68">
        <f t="shared" si="84"/>
        <v>1.5375235840482383E-4</v>
      </c>
      <c r="AW162" s="68">
        <f t="shared" si="84"/>
        <v>1.6165317174382364E-4</v>
      </c>
      <c r="AX162" s="68">
        <f t="shared" si="84"/>
        <v>1.6609317307730525E-4</v>
      </c>
      <c r="AY162" s="68">
        <f t="shared" si="84"/>
        <v>0</v>
      </c>
      <c r="AZ162" s="69">
        <f t="shared" si="84"/>
        <v>0</v>
      </c>
      <c r="BA162" s="70">
        <f t="shared" si="84"/>
        <v>1.5369934620061489E-4</v>
      </c>
      <c r="BB162" s="68">
        <f t="shared" si="84"/>
        <v>0</v>
      </c>
      <c r="BC162" s="68">
        <f t="shared" si="83"/>
        <v>1.4420638495644131E-4</v>
      </c>
      <c r="BD162" s="68">
        <f t="shared" si="83"/>
        <v>1.4876475990150315E-4</v>
      </c>
      <c r="BE162" s="68">
        <f t="shared" si="83"/>
        <v>1.5605354550075635E-4</v>
      </c>
      <c r="BF162" s="68">
        <f t="shared" si="83"/>
        <v>0</v>
      </c>
      <c r="BG162" s="69">
        <f t="shared" si="83"/>
        <v>0</v>
      </c>
      <c r="BH162" s="70">
        <f t="shared" si="83"/>
        <v>1.4771498112907833E-4</v>
      </c>
      <c r="BI162" s="68">
        <f t="shared" si="83"/>
        <v>0</v>
      </c>
      <c r="BJ162" s="68">
        <f t="shared" si="83"/>
        <v>1.4424791878442313E-4</v>
      </c>
      <c r="BK162" s="68">
        <f t="shared" si="83"/>
        <v>1.5268291100714083E-4</v>
      </c>
      <c r="BL162" s="68">
        <f t="shared" si="83"/>
        <v>1.583020883323634E-4</v>
      </c>
      <c r="BM162" s="68">
        <f t="shared" si="83"/>
        <v>0</v>
      </c>
      <c r="BN162" s="69">
        <f t="shared" si="83"/>
        <v>0</v>
      </c>
      <c r="BO162" s="70">
        <f t="shared" si="67"/>
        <v>0</v>
      </c>
      <c r="BP162" s="68">
        <f t="shared" si="68"/>
        <v>0</v>
      </c>
      <c r="BQ162" s="68">
        <f t="shared" si="69"/>
        <v>0</v>
      </c>
      <c r="BR162" s="69">
        <f t="shared" si="70"/>
        <v>0</v>
      </c>
      <c r="BS162" s="70">
        <f t="shared" si="71"/>
        <v>1</v>
      </c>
      <c r="BT162" s="68">
        <f t="shared" si="72"/>
        <v>1</v>
      </c>
      <c r="BU162" s="68">
        <f t="shared" si="73"/>
        <v>1</v>
      </c>
      <c r="BV162" s="69">
        <f t="shared" si="74"/>
        <v>1</v>
      </c>
      <c r="BW162" s="70">
        <f t="shared" si="75"/>
        <v>1</v>
      </c>
      <c r="BX162" s="68">
        <f t="shared" si="76"/>
        <v>1</v>
      </c>
      <c r="BY162" s="68">
        <f t="shared" si="77"/>
        <v>1</v>
      </c>
      <c r="BZ162" s="69">
        <f t="shared" si="78"/>
        <v>1</v>
      </c>
      <c r="CA162" s="71">
        <f t="shared" si="79"/>
        <v>0.82384310686021167</v>
      </c>
      <c r="CB162" s="72">
        <f t="shared" si="80"/>
        <v>0.65938446238823889</v>
      </c>
      <c r="CC162" s="72">
        <f t="shared" si="81"/>
        <v>0.66420947142820042</v>
      </c>
      <c r="CD162" s="73">
        <f t="shared" si="82"/>
        <v>0.67606439412177832</v>
      </c>
    </row>
    <row r="163" spans="1:82" s="51" customFormat="1" x14ac:dyDescent="0.25">
      <c r="A163" s="50" t="s">
        <v>277</v>
      </c>
      <c r="B163" s="51" t="s">
        <v>278</v>
      </c>
      <c r="C163" s="52">
        <v>2073762</v>
      </c>
      <c r="D163" s="53">
        <v>0</v>
      </c>
      <c r="E163" s="53">
        <v>2073762</v>
      </c>
      <c r="F163" s="53">
        <v>2073762</v>
      </c>
      <c r="G163" s="53">
        <v>2073762</v>
      </c>
      <c r="H163" s="53">
        <v>0</v>
      </c>
      <c r="I163" s="54">
        <v>0</v>
      </c>
      <c r="J163" s="52">
        <v>2240748</v>
      </c>
      <c r="K163" s="53">
        <v>0</v>
      </c>
      <c r="L163" s="53">
        <v>2240748</v>
      </c>
      <c r="M163" s="53">
        <v>2240748</v>
      </c>
      <c r="N163" s="53">
        <v>2240748</v>
      </c>
      <c r="O163" s="53">
        <v>0</v>
      </c>
      <c r="P163" s="54">
        <v>0</v>
      </c>
      <c r="Q163" s="52">
        <v>2240748</v>
      </c>
      <c r="R163" s="53">
        <v>0</v>
      </c>
      <c r="S163" s="53">
        <v>2240748</v>
      </c>
      <c r="T163" s="53">
        <v>2240748</v>
      </c>
      <c r="U163" s="53">
        <v>2240748</v>
      </c>
      <c r="V163" s="53">
        <v>0</v>
      </c>
      <c r="W163" s="54">
        <v>0</v>
      </c>
      <c r="X163" s="52">
        <v>2266300</v>
      </c>
      <c r="Y163" s="53">
        <v>0</v>
      </c>
      <c r="Z163" s="53">
        <v>2266300</v>
      </c>
      <c r="AA163" s="53">
        <v>2266300</v>
      </c>
      <c r="AB163" s="53">
        <v>2266300</v>
      </c>
      <c r="AC163" s="53">
        <v>0</v>
      </c>
      <c r="AD163" s="54">
        <v>0</v>
      </c>
      <c r="AE163" s="53">
        <v>8821558</v>
      </c>
      <c r="AF163" s="53">
        <v>0</v>
      </c>
      <c r="AG163" s="53">
        <v>8821558</v>
      </c>
      <c r="AH163" s="53">
        <v>8821558</v>
      </c>
      <c r="AI163" s="53">
        <v>8821558</v>
      </c>
      <c r="AJ163" s="53">
        <v>0</v>
      </c>
      <c r="AK163" s="55">
        <v>0</v>
      </c>
      <c r="AM163" s="59">
        <f t="shared" si="60"/>
        <v>2.052893103643285E-4</v>
      </c>
      <c r="AN163" s="57">
        <f t="shared" si="61"/>
        <v>0</v>
      </c>
      <c r="AO163" s="57">
        <f t="shared" si="62"/>
        <v>1.887931417014628E-4</v>
      </c>
      <c r="AP163" s="57">
        <f t="shared" si="63"/>
        <v>2.0181559349386738E-4</v>
      </c>
      <c r="AQ163" s="57">
        <f t="shared" si="64"/>
        <v>2.0757854763652945E-4</v>
      </c>
      <c r="AR163" s="57">
        <f t="shared" si="65"/>
        <v>0</v>
      </c>
      <c r="AS163" s="58">
        <f t="shared" si="66"/>
        <v>0</v>
      </c>
      <c r="AT163" s="59">
        <f t="shared" si="84"/>
        <v>2.2350457784410025E-4</v>
      </c>
      <c r="AU163" s="57">
        <f t="shared" si="84"/>
        <v>0</v>
      </c>
      <c r="AV163" s="57">
        <f t="shared" si="84"/>
        <v>2.1347647472320466E-4</v>
      </c>
      <c r="AW163" s="57">
        <f t="shared" si="84"/>
        <v>2.2444630826952921E-4</v>
      </c>
      <c r="AX163" s="57">
        <f t="shared" si="84"/>
        <v>2.3061099961001823E-4</v>
      </c>
      <c r="AY163" s="57">
        <f t="shared" si="84"/>
        <v>0</v>
      </c>
      <c r="AZ163" s="58">
        <f t="shared" si="84"/>
        <v>0</v>
      </c>
      <c r="BA163" s="59">
        <f t="shared" si="84"/>
        <v>2.1374934994186802E-4</v>
      </c>
      <c r="BB163" s="57">
        <f t="shared" si="84"/>
        <v>0</v>
      </c>
      <c r="BC163" s="57">
        <f t="shared" si="83"/>
        <v>2.0054750917205131E-4</v>
      </c>
      <c r="BD163" s="57">
        <f t="shared" si="83"/>
        <v>2.0688683139679585E-4</v>
      </c>
      <c r="BE163" s="57">
        <f t="shared" si="83"/>
        <v>2.1702332984144433E-4</v>
      </c>
      <c r="BF163" s="57">
        <f t="shared" si="83"/>
        <v>0</v>
      </c>
      <c r="BG163" s="58">
        <f t="shared" si="83"/>
        <v>0</v>
      </c>
      <c r="BH163" s="59">
        <f t="shared" si="83"/>
        <v>2.0553581687357189E-4</v>
      </c>
      <c r="BI163" s="57">
        <f t="shared" si="83"/>
        <v>0</v>
      </c>
      <c r="BJ163" s="57">
        <f t="shared" si="83"/>
        <v>2.0071162446117462E-4</v>
      </c>
      <c r="BK163" s="57">
        <f t="shared" si="83"/>
        <v>2.1244836912692755E-4</v>
      </c>
      <c r="BL163" s="57">
        <f t="shared" si="83"/>
        <v>2.202670899693846E-4</v>
      </c>
      <c r="BM163" s="57">
        <f t="shared" si="83"/>
        <v>0</v>
      </c>
      <c r="BN163" s="58">
        <f t="shared" si="83"/>
        <v>0</v>
      </c>
      <c r="BO163" s="59">
        <f t="shared" si="67"/>
        <v>0</v>
      </c>
      <c r="BP163" s="57">
        <f t="shared" si="68"/>
        <v>0</v>
      </c>
      <c r="BQ163" s="57">
        <f t="shared" si="69"/>
        <v>0</v>
      </c>
      <c r="BR163" s="58">
        <f t="shared" si="70"/>
        <v>0</v>
      </c>
      <c r="BS163" s="59">
        <f t="shared" si="71"/>
        <v>1</v>
      </c>
      <c r="BT163" s="57">
        <f t="shared" si="72"/>
        <v>1</v>
      </c>
      <c r="BU163" s="57">
        <f t="shared" si="73"/>
        <v>1</v>
      </c>
      <c r="BV163" s="58">
        <f t="shared" si="74"/>
        <v>1</v>
      </c>
      <c r="BW163" s="59">
        <f t="shared" si="75"/>
        <v>1</v>
      </c>
      <c r="BX163" s="57">
        <f t="shared" si="76"/>
        <v>1</v>
      </c>
      <c r="BY163" s="57">
        <f t="shared" si="77"/>
        <v>1</v>
      </c>
      <c r="BZ163" s="58">
        <f t="shared" si="78"/>
        <v>1</v>
      </c>
      <c r="CA163" s="60">
        <f t="shared" si="79"/>
        <v>0.8388828390341303</v>
      </c>
      <c r="CB163" s="61">
        <f t="shared" si="80"/>
        <v>0.91551812263765875</v>
      </c>
      <c r="CC163" s="61">
        <f t="shared" si="81"/>
        <v>0.92371468228432585</v>
      </c>
      <c r="CD163" s="62">
        <f t="shared" si="82"/>
        <v>0.9406997614110123</v>
      </c>
    </row>
    <row r="164" spans="1:82" x14ac:dyDescent="0.25">
      <c r="A164" s="1" t="s">
        <v>279</v>
      </c>
      <c r="B164" t="s">
        <v>278</v>
      </c>
      <c r="C164" s="63">
        <v>2073762</v>
      </c>
      <c r="D164" s="64">
        <v>0</v>
      </c>
      <c r="E164" s="64">
        <v>2073762</v>
      </c>
      <c r="F164" s="64">
        <v>2073762</v>
      </c>
      <c r="G164" s="64">
        <v>2073762</v>
      </c>
      <c r="H164" s="64">
        <v>0</v>
      </c>
      <c r="I164" s="65">
        <v>0</v>
      </c>
      <c r="J164" s="63">
        <v>2240748</v>
      </c>
      <c r="K164" s="64">
        <v>0</v>
      </c>
      <c r="L164" s="64">
        <v>2240748</v>
      </c>
      <c r="M164" s="64">
        <v>2240748</v>
      </c>
      <c r="N164" s="64">
        <v>2240748</v>
      </c>
      <c r="O164" s="64">
        <v>0</v>
      </c>
      <c r="P164" s="65">
        <v>0</v>
      </c>
      <c r="Q164" s="63">
        <v>2240748</v>
      </c>
      <c r="R164" s="64">
        <v>0</v>
      </c>
      <c r="S164" s="64">
        <v>2240748</v>
      </c>
      <c r="T164" s="64">
        <v>2240748</v>
      </c>
      <c r="U164" s="64">
        <v>2240748</v>
      </c>
      <c r="V164" s="64">
        <v>0</v>
      </c>
      <c r="W164" s="65">
        <v>0</v>
      </c>
      <c r="X164" s="63">
        <v>2266300</v>
      </c>
      <c r="Y164" s="64">
        <v>0</v>
      </c>
      <c r="Z164" s="64">
        <v>2266300</v>
      </c>
      <c r="AA164" s="64">
        <v>2266300</v>
      </c>
      <c r="AB164" s="64">
        <v>2266300</v>
      </c>
      <c r="AC164" s="64">
        <v>0</v>
      </c>
      <c r="AD164" s="65">
        <v>0</v>
      </c>
      <c r="AE164" s="64">
        <v>8821558</v>
      </c>
      <c r="AF164" s="64">
        <v>0</v>
      </c>
      <c r="AG164" s="64">
        <v>8821558</v>
      </c>
      <c r="AH164" s="64">
        <v>8821558</v>
      </c>
      <c r="AI164" s="64">
        <v>8821558</v>
      </c>
      <c r="AJ164" s="64">
        <v>0</v>
      </c>
      <c r="AK164" s="66">
        <v>0</v>
      </c>
      <c r="AM164" s="70">
        <f t="shared" si="60"/>
        <v>2.052893103643285E-4</v>
      </c>
      <c r="AN164" s="68">
        <f t="shared" si="61"/>
        <v>0</v>
      </c>
      <c r="AO164" s="68">
        <f t="shared" si="62"/>
        <v>1.887931417014628E-4</v>
      </c>
      <c r="AP164" s="68">
        <f t="shared" si="63"/>
        <v>2.0181559349386738E-4</v>
      </c>
      <c r="AQ164" s="68">
        <f t="shared" si="64"/>
        <v>2.0757854763652945E-4</v>
      </c>
      <c r="AR164" s="68">
        <f t="shared" si="65"/>
        <v>0</v>
      </c>
      <c r="AS164" s="69">
        <f t="shared" si="66"/>
        <v>0</v>
      </c>
      <c r="AT164" s="70">
        <f t="shared" si="84"/>
        <v>2.2350457784410025E-4</v>
      </c>
      <c r="AU164" s="68">
        <f t="shared" si="84"/>
        <v>0</v>
      </c>
      <c r="AV164" s="68">
        <f t="shared" si="84"/>
        <v>2.1347647472320466E-4</v>
      </c>
      <c r="AW164" s="68">
        <f t="shared" si="84"/>
        <v>2.2444630826952921E-4</v>
      </c>
      <c r="AX164" s="68">
        <f t="shared" si="84"/>
        <v>2.3061099961001823E-4</v>
      </c>
      <c r="AY164" s="68">
        <f t="shared" si="84"/>
        <v>0</v>
      </c>
      <c r="AZ164" s="69">
        <f t="shared" si="84"/>
        <v>0</v>
      </c>
      <c r="BA164" s="70">
        <f t="shared" si="84"/>
        <v>2.1374934994186802E-4</v>
      </c>
      <c r="BB164" s="68">
        <f t="shared" si="84"/>
        <v>0</v>
      </c>
      <c r="BC164" s="68">
        <f t="shared" si="83"/>
        <v>2.0054750917205131E-4</v>
      </c>
      <c r="BD164" s="68">
        <f t="shared" si="83"/>
        <v>2.0688683139679585E-4</v>
      </c>
      <c r="BE164" s="68">
        <f t="shared" si="83"/>
        <v>2.1702332984144433E-4</v>
      </c>
      <c r="BF164" s="68">
        <f t="shared" si="83"/>
        <v>0</v>
      </c>
      <c r="BG164" s="69">
        <f t="shared" si="83"/>
        <v>0</v>
      </c>
      <c r="BH164" s="70">
        <f t="shared" si="83"/>
        <v>2.0553581687357189E-4</v>
      </c>
      <c r="BI164" s="68">
        <f t="shared" si="83"/>
        <v>0</v>
      </c>
      <c r="BJ164" s="68">
        <f t="shared" si="83"/>
        <v>2.0071162446117462E-4</v>
      </c>
      <c r="BK164" s="68">
        <f t="shared" si="83"/>
        <v>2.1244836912692755E-4</v>
      </c>
      <c r="BL164" s="68">
        <f t="shared" si="83"/>
        <v>2.202670899693846E-4</v>
      </c>
      <c r="BM164" s="68">
        <f t="shared" si="83"/>
        <v>0</v>
      </c>
      <c r="BN164" s="69">
        <f t="shared" si="83"/>
        <v>0</v>
      </c>
      <c r="BO164" s="70">
        <f t="shared" si="67"/>
        <v>0</v>
      </c>
      <c r="BP164" s="68">
        <f t="shared" si="68"/>
        <v>0</v>
      </c>
      <c r="BQ164" s="68">
        <f t="shared" si="69"/>
        <v>0</v>
      </c>
      <c r="BR164" s="69">
        <f t="shared" si="70"/>
        <v>0</v>
      </c>
      <c r="BS164" s="70">
        <f t="shared" si="71"/>
        <v>1</v>
      </c>
      <c r="BT164" s="68">
        <f t="shared" si="72"/>
        <v>1</v>
      </c>
      <c r="BU164" s="68">
        <f t="shared" si="73"/>
        <v>1</v>
      </c>
      <c r="BV164" s="69">
        <f t="shared" si="74"/>
        <v>1</v>
      </c>
      <c r="BW164" s="70">
        <f t="shared" si="75"/>
        <v>1</v>
      </c>
      <c r="BX164" s="68">
        <f t="shared" si="76"/>
        <v>1</v>
      </c>
      <c r="BY164" s="68">
        <f t="shared" si="77"/>
        <v>1</v>
      </c>
      <c r="BZ164" s="69">
        <f t="shared" si="78"/>
        <v>1</v>
      </c>
      <c r="CA164" s="71">
        <f t="shared" si="79"/>
        <v>0.8388828390341303</v>
      </c>
      <c r="CB164" s="72">
        <f t="shared" si="80"/>
        <v>0.91551812263765875</v>
      </c>
      <c r="CC164" s="72">
        <f t="shared" si="81"/>
        <v>0.92371468228432585</v>
      </c>
      <c r="CD164" s="73">
        <f t="shared" si="82"/>
        <v>0.9406997614110123</v>
      </c>
    </row>
    <row r="165" spans="1:82" s="51" customFormat="1" x14ac:dyDescent="0.25">
      <c r="A165" s="50" t="s">
        <v>280</v>
      </c>
      <c r="B165" s="51" t="s">
        <v>281</v>
      </c>
      <c r="C165" s="52">
        <v>1644728</v>
      </c>
      <c r="D165" s="53">
        <v>0</v>
      </c>
      <c r="E165" s="53">
        <v>1644728</v>
      </c>
      <c r="F165" s="53">
        <v>1644728</v>
      </c>
      <c r="G165" s="53">
        <v>1644728</v>
      </c>
      <c r="H165" s="53">
        <v>0</v>
      </c>
      <c r="I165" s="54">
        <v>0</v>
      </c>
      <c r="J165" s="52">
        <v>1711864</v>
      </c>
      <c r="K165" s="53">
        <v>0</v>
      </c>
      <c r="L165" s="53">
        <v>1711864</v>
      </c>
      <c r="M165" s="53">
        <v>1711864</v>
      </c>
      <c r="N165" s="53">
        <v>1711864</v>
      </c>
      <c r="O165" s="53">
        <v>0</v>
      </c>
      <c r="P165" s="54">
        <v>0</v>
      </c>
      <c r="Q165" s="52">
        <v>1711864</v>
      </c>
      <c r="R165" s="53">
        <v>0</v>
      </c>
      <c r="S165" s="53">
        <v>1711864</v>
      </c>
      <c r="T165" s="53">
        <v>1711864</v>
      </c>
      <c r="U165" s="53">
        <v>1711864</v>
      </c>
      <c r="V165" s="53">
        <v>0</v>
      </c>
      <c r="W165" s="54">
        <v>0</v>
      </c>
      <c r="X165" s="52">
        <v>1728750</v>
      </c>
      <c r="Y165" s="53">
        <v>0</v>
      </c>
      <c r="Z165" s="53">
        <v>1728750</v>
      </c>
      <c r="AA165" s="53">
        <v>1728750</v>
      </c>
      <c r="AB165" s="53">
        <v>1728750</v>
      </c>
      <c r="AC165" s="53">
        <v>0</v>
      </c>
      <c r="AD165" s="54">
        <v>0</v>
      </c>
      <c r="AE165" s="53">
        <v>6797206</v>
      </c>
      <c r="AF165" s="53">
        <v>0</v>
      </c>
      <c r="AG165" s="53">
        <v>6797206</v>
      </c>
      <c r="AH165" s="53">
        <v>6797206</v>
      </c>
      <c r="AI165" s="53">
        <v>6797206</v>
      </c>
      <c r="AJ165" s="53">
        <v>0</v>
      </c>
      <c r="AK165" s="55">
        <v>0</v>
      </c>
      <c r="AM165" s="59">
        <f t="shared" si="60"/>
        <v>1.6281766029896454E-4</v>
      </c>
      <c r="AN165" s="57">
        <f t="shared" si="61"/>
        <v>0</v>
      </c>
      <c r="AO165" s="57">
        <f t="shared" si="62"/>
        <v>1.4973433130916833E-4</v>
      </c>
      <c r="AP165" s="57">
        <f t="shared" si="63"/>
        <v>1.6006260962250321E-4</v>
      </c>
      <c r="AQ165" s="57">
        <f t="shared" si="64"/>
        <v>1.6463328457997292E-4</v>
      </c>
      <c r="AR165" s="57">
        <f t="shared" si="65"/>
        <v>0</v>
      </c>
      <c r="AS165" s="58">
        <f t="shared" si="66"/>
        <v>0</v>
      </c>
      <c r="AT165" s="59">
        <f t="shared" si="84"/>
        <v>1.7075076744306494E-4</v>
      </c>
      <c r="AU165" s="57">
        <f t="shared" si="84"/>
        <v>0</v>
      </c>
      <c r="AV165" s="57">
        <f t="shared" si="84"/>
        <v>1.6308959861865949E-4</v>
      </c>
      <c r="AW165" s="57">
        <f t="shared" si="84"/>
        <v>1.7147022113129604E-4</v>
      </c>
      <c r="AX165" s="57">
        <f t="shared" si="84"/>
        <v>1.7617985968810604E-4</v>
      </c>
      <c r="AY165" s="57">
        <f t="shared" si="84"/>
        <v>0</v>
      </c>
      <c r="AZ165" s="58">
        <f t="shared" si="84"/>
        <v>0</v>
      </c>
      <c r="BA165" s="59">
        <f t="shared" si="84"/>
        <v>1.6329806706907068E-4</v>
      </c>
      <c r="BB165" s="57">
        <f t="shared" si="84"/>
        <v>0</v>
      </c>
      <c r="BC165" s="57">
        <f t="shared" si="83"/>
        <v>1.5321225824648933E-4</v>
      </c>
      <c r="BD165" s="57">
        <f t="shared" si="83"/>
        <v>1.5805530954049476E-4</v>
      </c>
      <c r="BE165" s="57">
        <f t="shared" si="83"/>
        <v>1.6579928912831531E-4</v>
      </c>
      <c r="BF165" s="57">
        <f t="shared" si="83"/>
        <v>0</v>
      </c>
      <c r="BG165" s="58">
        <f t="shared" si="83"/>
        <v>0</v>
      </c>
      <c r="BH165" s="59">
        <f t="shared" si="83"/>
        <v>1.5678420483615911E-4</v>
      </c>
      <c r="BI165" s="57">
        <f t="shared" si="83"/>
        <v>0</v>
      </c>
      <c r="BJ165" s="57">
        <f t="shared" si="83"/>
        <v>1.5310427603903084E-4</v>
      </c>
      <c r="BK165" s="57">
        <f t="shared" si="83"/>
        <v>1.6205714959545339E-4</v>
      </c>
      <c r="BL165" s="57">
        <f t="shared" si="83"/>
        <v>1.6802132629597743E-4</v>
      </c>
      <c r="BM165" s="57">
        <f t="shared" si="83"/>
        <v>0</v>
      </c>
      <c r="BN165" s="58">
        <f t="shared" si="83"/>
        <v>0</v>
      </c>
      <c r="BO165" s="59">
        <f t="shared" si="67"/>
        <v>0</v>
      </c>
      <c r="BP165" s="57">
        <f t="shared" si="68"/>
        <v>0</v>
      </c>
      <c r="BQ165" s="57">
        <f t="shared" si="69"/>
        <v>0</v>
      </c>
      <c r="BR165" s="58">
        <f t="shared" si="70"/>
        <v>0</v>
      </c>
      <c r="BS165" s="59">
        <f t="shared" si="71"/>
        <v>1</v>
      </c>
      <c r="BT165" s="57">
        <f t="shared" si="72"/>
        <v>1</v>
      </c>
      <c r="BU165" s="57">
        <f t="shared" si="73"/>
        <v>1</v>
      </c>
      <c r="BV165" s="58">
        <f t="shared" si="74"/>
        <v>1</v>
      </c>
      <c r="BW165" s="59">
        <f t="shared" si="75"/>
        <v>1</v>
      </c>
      <c r="BX165" s="57">
        <f t="shared" si="76"/>
        <v>1</v>
      </c>
      <c r="BY165" s="57">
        <f t="shared" si="77"/>
        <v>1</v>
      </c>
      <c r="BZ165" s="58">
        <f t="shared" si="78"/>
        <v>1</v>
      </c>
      <c r="CA165" s="60">
        <f t="shared" si="79"/>
        <v>0.66532904647636859</v>
      </c>
      <c r="CB165" s="61">
        <f t="shared" si="80"/>
        <v>0.69942827818701303</v>
      </c>
      <c r="CC165" s="61">
        <f t="shared" si="81"/>
        <v>0.70569020294739759</v>
      </c>
      <c r="CD165" s="62">
        <f t="shared" si="82"/>
        <v>0.71757256874168796</v>
      </c>
    </row>
    <row r="166" spans="1:82" x14ac:dyDescent="0.25">
      <c r="A166" s="1" t="s">
        <v>282</v>
      </c>
      <c r="B166" t="s">
        <v>281</v>
      </c>
      <c r="C166" s="63">
        <v>1644728</v>
      </c>
      <c r="D166" s="64">
        <v>0</v>
      </c>
      <c r="E166" s="64">
        <v>1644728</v>
      </c>
      <c r="F166" s="64">
        <v>1644728</v>
      </c>
      <c r="G166" s="64">
        <v>1644728</v>
      </c>
      <c r="H166" s="64">
        <v>0</v>
      </c>
      <c r="I166" s="65">
        <v>0</v>
      </c>
      <c r="J166" s="63">
        <v>1711864</v>
      </c>
      <c r="K166" s="64">
        <v>0</v>
      </c>
      <c r="L166" s="64">
        <v>1711864</v>
      </c>
      <c r="M166" s="64">
        <v>1711864</v>
      </c>
      <c r="N166" s="64">
        <v>1711864</v>
      </c>
      <c r="O166" s="64">
        <v>0</v>
      </c>
      <c r="P166" s="65">
        <v>0</v>
      </c>
      <c r="Q166" s="63">
        <v>1711864</v>
      </c>
      <c r="R166" s="64">
        <v>0</v>
      </c>
      <c r="S166" s="64">
        <v>1711864</v>
      </c>
      <c r="T166" s="64">
        <v>1711864</v>
      </c>
      <c r="U166" s="64">
        <v>1711864</v>
      </c>
      <c r="V166" s="64">
        <v>0</v>
      </c>
      <c r="W166" s="65">
        <v>0</v>
      </c>
      <c r="X166" s="63">
        <v>1728750</v>
      </c>
      <c r="Y166" s="64">
        <v>0</v>
      </c>
      <c r="Z166" s="64">
        <v>1728750</v>
      </c>
      <c r="AA166" s="64">
        <v>1728750</v>
      </c>
      <c r="AB166" s="64">
        <v>1728750</v>
      </c>
      <c r="AC166" s="64">
        <v>0</v>
      </c>
      <c r="AD166" s="65">
        <v>0</v>
      </c>
      <c r="AE166" s="64">
        <v>6797206</v>
      </c>
      <c r="AF166" s="64">
        <v>0</v>
      </c>
      <c r="AG166" s="64">
        <v>6797206</v>
      </c>
      <c r="AH166" s="64">
        <v>6797206</v>
      </c>
      <c r="AI166" s="64">
        <v>6797206</v>
      </c>
      <c r="AJ166" s="64">
        <v>0</v>
      </c>
      <c r="AK166" s="66">
        <v>0</v>
      </c>
      <c r="AM166" s="70">
        <f t="shared" si="60"/>
        <v>1.6281766029896454E-4</v>
      </c>
      <c r="AN166" s="68">
        <f t="shared" si="61"/>
        <v>0</v>
      </c>
      <c r="AO166" s="68">
        <f t="shared" si="62"/>
        <v>1.4973433130916833E-4</v>
      </c>
      <c r="AP166" s="68">
        <f t="shared" si="63"/>
        <v>1.6006260962250321E-4</v>
      </c>
      <c r="AQ166" s="68">
        <f t="shared" si="64"/>
        <v>1.6463328457997292E-4</v>
      </c>
      <c r="AR166" s="68">
        <f t="shared" si="65"/>
        <v>0</v>
      </c>
      <c r="AS166" s="69">
        <f t="shared" si="66"/>
        <v>0</v>
      </c>
      <c r="AT166" s="70">
        <f t="shared" si="84"/>
        <v>1.7075076744306494E-4</v>
      </c>
      <c r="AU166" s="68">
        <f t="shared" si="84"/>
        <v>0</v>
      </c>
      <c r="AV166" s="68">
        <f t="shared" si="84"/>
        <v>1.6308959861865949E-4</v>
      </c>
      <c r="AW166" s="68">
        <f t="shared" si="84"/>
        <v>1.7147022113129604E-4</v>
      </c>
      <c r="AX166" s="68">
        <f t="shared" si="84"/>
        <v>1.7617985968810604E-4</v>
      </c>
      <c r="AY166" s="68">
        <f t="shared" si="84"/>
        <v>0</v>
      </c>
      <c r="AZ166" s="69">
        <f t="shared" si="84"/>
        <v>0</v>
      </c>
      <c r="BA166" s="70">
        <f t="shared" si="84"/>
        <v>1.6329806706907068E-4</v>
      </c>
      <c r="BB166" s="68">
        <f t="shared" si="84"/>
        <v>0</v>
      </c>
      <c r="BC166" s="68">
        <f t="shared" si="83"/>
        <v>1.5321225824648933E-4</v>
      </c>
      <c r="BD166" s="68">
        <f t="shared" si="83"/>
        <v>1.5805530954049476E-4</v>
      </c>
      <c r="BE166" s="68">
        <f t="shared" si="83"/>
        <v>1.6579928912831531E-4</v>
      </c>
      <c r="BF166" s="68">
        <f t="shared" si="83"/>
        <v>0</v>
      </c>
      <c r="BG166" s="69">
        <f t="shared" si="83"/>
        <v>0</v>
      </c>
      <c r="BH166" s="70">
        <f t="shared" si="83"/>
        <v>1.5678420483615911E-4</v>
      </c>
      <c r="BI166" s="68">
        <f t="shared" si="83"/>
        <v>0</v>
      </c>
      <c r="BJ166" s="68">
        <f t="shared" si="83"/>
        <v>1.5310427603903084E-4</v>
      </c>
      <c r="BK166" s="68">
        <f t="shared" si="83"/>
        <v>1.6205714959545339E-4</v>
      </c>
      <c r="BL166" s="68">
        <f t="shared" si="83"/>
        <v>1.6802132629597743E-4</v>
      </c>
      <c r="BM166" s="68">
        <f t="shared" si="83"/>
        <v>0</v>
      </c>
      <c r="BN166" s="69">
        <f t="shared" si="83"/>
        <v>0</v>
      </c>
      <c r="BO166" s="70">
        <f t="shared" si="67"/>
        <v>0</v>
      </c>
      <c r="BP166" s="68">
        <f t="shared" si="68"/>
        <v>0</v>
      </c>
      <c r="BQ166" s="68">
        <f t="shared" si="69"/>
        <v>0</v>
      </c>
      <c r="BR166" s="69">
        <f t="shared" si="70"/>
        <v>0</v>
      </c>
      <c r="BS166" s="70">
        <f t="shared" si="71"/>
        <v>1</v>
      </c>
      <c r="BT166" s="68">
        <f t="shared" si="72"/>
        <v>1</v>
      </c>
      <c r="BU166" s="68">
        <f t="shared" si="73"/>
        <v>1</v>
      </c>
      <c r="BV166" s="69">
        <f t="shared" si="74"/>
        <v>1</v>
      </c>
      <c r="BW166" s="70">
        <f t="shared" si="75"/>
        <v>1</v>
      </c>
      <c r="BX166" s="68">
        <f t="shared" si="76"/>
        <v>1</v>
      </c>
      <c r="BY166" s="68">
        <f t="shared" si="77"/>
        <v>1</v>
      </c>
      <c r="BZ166" s="69">
        <f t="shared" si="78"/>
        <v>1</v>
      </c>
      <c r="CA166" s="71">
        <f t="shared" si="79"/>
        <v>0.66532904647636859</v>
      </c>
      <c r="CB166" s="72">
        <f t="shared" si="80"/>
        <v>0.69942827818701303</v>
      </c>
      <c r="CC166" s="72">
        <f t="shared" si="81"/>
        <v>0.70569020294739759</v>
      </c>
      <c r="CD166" s="73">
        <f t="shared" si="82"/>
        <v>0.71757256874168796</v>
      </c>
    </row>
    <row r="167" spans="1:82" s="51" customFormat="1" x14ac:dyDescent="0.25">
      <c r="A167" s="50" t="s">
        <v>283</v>
      </c>
      <c r="B167" s="51" t="s">
        <v>284</v>
      </c>
      <c r="C167" s="52">
        <v>1098791</v>
      </c>
      <c r="D167" s="53">
        <v>-1473</v>
      </c>
      <c r="E167" s="53">
        <v>1097318</v>
      </c>
      <c r="F167" s="53">
        <v>964729.27</v>
      </c>
      <c r="G167" s="53">
        <v>964729.27</v>
      </c>
      <c r="H167" s="53">
        <v>0</v>
      </c>
      <c r="I167" s="54">
        <v>132588.72999999998</v>
      </c>
      <c r="J167" s="52">
        <v>1100523</v>
      </c>
      <c r="K167" s="53">
        <v>-92224.969999999972</v>
      </c>
      <c r="L167" s="53">
        <v>1008298.03</v>
      </c>
      <c r="M167" s="53">
        <v>933029.35</v>
      </c>
      <c r="N167" s="53">
        <v>933029.35</v>
      </c>
      <c r="O167" s="53">
        <v>0</v>
      </c>
      <c r="P167" s="54">
        <v>75268.680000000022</v>
      </c>
      <c r="Q167" s="52">
        <v>1031150</v>
      </c>
      <c r="R167" s="53">
        <v>5300</v>
      </c>
      <c r="S167" s="53">
        <v>1036450</v>
      </c>
      <c r="T167" s="53">
        <v>932347.56</v>
      </c>
      <c r="U167" s="53">
        <v>932347.56</v>
      </c>
      <c r="V167" s="53">
        <v>0</v>
      </c>
      <c r="W167" s="54">
        <v>104102.43999999994</v>
      </c>
      <c r="X167" s="52">
        <v>986574</v>
      </c>
      <c r="Y167" s="53">
        <v>26360</v>
      </c>
      <c r="Z167" s="53">
        <v>1012934</v>
      </c>
      <c r="AA167" s="53">
        <v>912009.95</v>
      </c>
      <c r="AB167" s="53">
        <v>893382.7</v>
      </c>
      <c r="AC167" s="53">
        <v>18627.25</v>
      </c>
      <c r="AD167" s="54">
        <v>100924.05000000005</v>
      </c>
      <c r="AE167" s="53">
        <v>4217038</v>
      </c>
      <c r="AF167" s="53">
        <v>-62037.969999999972</v>
      </c>
      <c r="AG167" s="53">
        <v>4155000.0300000003</v>
      </c>
      <c r="AH167" s="53">
        <v>3742116.13</v>
      </c>
      <c r="AI167" s="53">
        <v>3723488.88</v>
      </c>
      <c r="AJ167" s="53">
        <v>18627.25</v>
      </c>
      <c r="AK167" s="55">
        <v>412883.9</v>
      </c>
      <c r="AM167" s="59">
        <f t="shared" si="60"/>
        <v>1.0877335327030337E-4</v>
      </c>
      <c r="AN167" s="57">
        <f t="shared" si="61"/>
        <v>-1.6688346013202986E-6</v>
      </c>
      <c r="AO167" s="57">
        <f t="shared" si="62"/>
        <v>9.989869264918818E-5</v>
      </c>
      <c r="AP167" s="57">
        <f t="shared" si="63"/>
        <v>9.3886092129162089E-5</v>
      </c>
      <c r="AQ167" s="57">
        <f t="shared" si="64"/>
        <v>9.6567060602445844E-5</v>
      </c>
      <c r="AR167" s="57">
        <f t="shared" si="65"/>
        <v>0</v>
      </c>
      <c r="AS167" s="58">
        <f t="shared" si="66"/>
        <v>1.8706643648630795E-4</v>
      </c>
      <c r="AT167" s="59">
        <f t="shared" si="84"/>
        <v>1.0977224057445226E-4</v>
      </c>
      <c r="AU167" s="57">
        <f t="shared" si="84"/>
        <v>-1.958272653235297E-4</v>
      </c>
      <c r="AV167" s="57">
        <f t="shared" si="84"/>
        <v>9.6060739054437208E-5</v>
      </c>
      <c r="AW167" s="57">
        <f t="shared" ref="AW167:BL189" si="85">M167/M$203</f>
        <v>9.3457628039662847E-5</v>
      </c>
      <c r="AX167" s="57">
        <f t="shared" si="85"/>
        <v>9.6024555670242947E-5</v>
      </c>
      <c r="AY167" s="57">
        <f t="shared" si="85"/>
        <v>0</v>
      </c>
      <c r="AZ167" s="58">
        <f t="shared" si="85"/>
        <v>1.4671811324343294E-4</v>
      </c>
      <c r="BA167" s="59">
        <f t="shared" si="85"/>
        <v>9.8363422478813875E-5</v>
      </c>
      <c r="BB167" s="57">
        <f t="shared" si="85"/>
        <v>7.6801629893765198E-6</v>
      </c>
      <c r="BC167" s="57">
        <f t="shared" si="83"/>
        <v>9.276253549322484E-5</v>
      </c>
      <c r="BD167" s="57">
        <f t="shared" si="83"/>
        <v>8.6083054608967192E-5</v>
      </c>
      <c r="BE167" s="57">
        <f t="shared" si="83"/>
        <v>9.0300726382772995E-5</v>
      </c>
      <c r="BF167" s="57">
        <f t="shared" si="83"/>
        <v>0</v>
      </c>
      <c r="BG167" s="58">
        <f t="shared" si="83"/>
        <v>3.0407112754924888E-4</v>
      </c>
      <c r="BH167" s="59">
        <f t="shared" si="83"/>
        <v>8.9474603095895209E-5</v>
      </c>
      <c r="BI167" s="57">
        <f t="shared" si="83"/>
        <v>9.9463428479796653E-5</v>
      </c>
      <c r="BJ167" s="57">
        <f t="shared" si="83"/>
        <v>8.9709053793388097E-5</v>
      </c>
      <c r="BK167" s="57">
        <f t="shared" si="83"/>
        <v>8.5493988662150089E-5</v>
      </c>
      <c r="BL167" s="57">
        <f t="shared" si="83"/>
        <v>8.6829990538759975E-5</v>
      </c>
      <c r="BM167" s="57">
        <f t="shared" si="83"/>
        <v>4.9192472652646777E-5</v>
      </c>
      <c r="BN167" s="58">
        <f t="shared" si="83"/>
        <v>1.6179144067269533E-4</v>
      </c>
      <c r="BO167" s="59">
        <f t="shared" si="67"/>
        <v>-1.340564311138333E-3</v>
      </c>
      <c r="BP167" s="57">
        <f t="shared" si="68"/>
        <v>-8.3801038233639796E-2</v>
      </c>
      <c r="BQ167" s="57">
        <f t="shared" si="69"/>
        <v>5.1398923531978859E-3</v>
      </c>
      <c r="BR167" s="58">
        <f t="shared" si="70"/>
        <v>2.6718725610040402E-2</v>
      </c>
      <c r="BS167" s="59">
        <f t="shared" si="71"/>
        <v>0.87917018585314377</v>
      </c>
      <c r="BT167" s="57">
        <f t="shared" si="72"/>
        <v>0.92535076161955798</v>
      </c>
      <c r="BU167" s="57">
        <f t="shared" si="73"/>
        <v>0.899558647305707</v>
      </c>
      <c r="BV167" s="58">
        <f t="shared" si="74"/>
        <v>0.90036463382609322</v>
      </c>
      <c r="BW167" s="59">
        <f t="shared" si="75"/>
        <v>1</v>
      </c>
      <c r="BX167" s="57">
        <f t="shared" si="76"/>
        <v>1</v>
      </c>
      <c r="BY167" s="57">
        <f t="shared" si="77"/>
        <v>1</v>
      </c>
      <c r="BZ167" s="58">
        <f t="shared" si="78"/>
        <v>0.97957560660385334</v>
      </c>
      <c r="CA167" s="60">
        <f t="shared" si="79"/>
        <v>0.39025444044057328</v>
      </c>
      <c r="CB167" s="61">
        <f t="shared" si="80"/>
        <v>0.38121434399487808</v>
      </c>
      <c r="CC167" s="61">
        <f t="shared" si="81"/>
        <v>0.38434626748030859</v>
      </c>
      <c r="CD167" s="62">
        <f t="shared" si="82"/>
        <v>0.37855868259695064</v>
      </c>
    </row>
    <row r="168" spans="1:82" x14ac:dyDescent="0.25">
      <c r="A168" s="1" t="s">
        <v>285</v>
      </c>
      <c r="B168" t="s">
        <v>286</v>
      </c>
      <c r="C168" s="63">
        <v>1098791</v>
      </c>
      <c r="D168" s="64">
        <v>-1473</v>
      </c>
      <c r="E168" s="64">
        <v>1097318</v>
      </c>
      <c r="F168" s="64">
        <v>964729.27</v>
      </c>
      <c r="G168" s="64">
        <v>964729.27</v>
      </c>
      <c r="H168" s="64">
        <v>0</v>
      </c>
      <c r="I168" s="65">
        <v>132588.72999999998</v>
      </c>
      <c r="J168" s="63">
        <v>1100523</v>
      </c>
      <c r="K168" s="64">
        <v>-92224.969999999972</v>
      </c>
      <c r="L168" s="64">
        <v>1008298.03</v>
      </c>
      <c r="M168" s="64">
        <v>933029.35</v>
      </c>
      <c r="N168" s="64">
        <v>933029.35</v>
      </c>
      <c r="O168" s="64">
        <v>0</v>
      </c>
      <c r="P168" s="65">
        <v>75268.680000000022</v>
      </c>
      <c r="Q168" s="63">
        <v>1031150</v>
      </c>
      <c r="R168" s="64">
        <v>5300</v>
      </c>
      <c r="S168" s="64">
        <v>1036450</v>
      </c>
      <c r="T168" s="64">
        <v>932347.56</v>
      </c>
      <c r="U168" s="64">
        <v>932347.56</v>
      </c>
      <c r="V168" s="64">
        <v>0</v>
      </c>
      <c r="W168" s="65">
        <v>104102.43999999994</v>
      </c>
      <c r="X168" s="63">
        <v>986574</v>
      </c>
      <c r="Y168" s="64">
        <v>26360</v>
      </c>
      <c r="Z168" s="64">
        <v>1012934</v>
      </c>
      <c r="AA168" s="64">
        <v>912009.95</v>
      </c>
      <c r="AB168" s="64">
        <v>893382.7</v>
      </c>
      <c r="AC168" s="64">
        <v>18627.25</v>
      </c>
      <c r="AD168" s="65">
        <v>100924.05000000005</v>
      </c>
      <c r="AE168" s="64">
        <v>4217038</v>
      </c>
      <c r="AF168" s="64">
        <v>-62037.969999999972</v>
      </c>
      <c r="AG168" s="64">
        <v>4155000.0300000003</v>
      </c>
      <c r="AH168" s="64">
        <v>3742116.13</v>
      </c>
      <c r="AI168" s="64">
        <v>3723488.88</v>
      </c>
      <c r="AJ168" s="64">
        <v>18627.25</v>
      </c>
      <c r="AK168" s="66">
        <v>412883.9</v>
      </c>
      <c r="AM168" s="70">
        <f t="shared" si="60"/>
        <v>1.0877335327030337E-4</v>
      </c>
      <c r="AN168" s="68">
        <f t="shared" si="61"/>
        <v>-1.6688346013202986E-6</v>
      </c>
      <c r="AO168" s="68">
        <f t="shared" si="62"/>
        <v>9.989869264918818E-5</v>
      </c>
      <c r="AP168" s="68">
        <f t="shared" si="63"/>
        <v>9.3886092129162089E-5</v>
      </c>
      <c r="AQ168" s="68">
        <f t="shared" si="64"/>
        <v>9.6567060602445844E-5</v>
      </c>
      <c r="AR168" s="68">
        <f t="shared" si="65"/>
        <v>0</v>
      </c>
      <c r="AS168" s="69">
        <f t="shared" si="66"/>
        <v>1.8706643648630795E-4</v>
      </c>
      <c r="AT168" s="70">
        <f t="shared" ref="AT168:AV203" si="86">J168/J$203</f>
        <v>1.0977224057445226E-4</v>
      </c>
      <c r="AU168" s="68">
        <f t="shared" si="86"/>
        <v>-1.958272653235297E-4</v>
      </c>
      <c r="AV168" s="68">
        <f t="shared" si="86"/>
        <v>9.6060739054437208E-5</v>
      </c>
      <c r="AW168" s="68">
        <f t="shared" si="85"/>
        <v>9.3457628039662847E-5</v>
      </c>
      <c r="AX168" s="68">
        <f t="shared" si="85"/>
        <v>9.6024555670242947E-5</v>
      </c>
      <c r="AY168" s="68">
        <f t="shared" si="85"/>
        <v>0</v>
      </c>
      <c r="AZ168" s="69">
        <f t="shared" si="85"/>
        <v>1.4671811324343294E-4</v>
      </c>
      <c r="BA168" s="70">
        <f t="shared" si="85"/>
        <v>9.8363422478813875E-5</v>
      </c>
      <c r="BB168" s="68">
        <f t="shared" si="85"/>
        <v>7.6801629893765198E-6</v>
      </c>
      <c r="BC168" s="68">
        <f t="shared" si="83"/>
        <v>9.276253549322484E-5</v>
      </c>
      <c r="BD168" s="68">
        <f t="shared" si="83"/>
        <v>8.6083054608967192E-5</v>
      </c>
      <c r="BE168" s="68">
        <f t="shared" si="83"/>
        <v>9.0300726382772995E-5</v>
      </c>
      <c r="BF168" s="68">
        <f t="shared" si="83"/>
        <v>0</v>
      </c>
      <c r="BG168" s="69">
        <f t="shared" si="83"/>
        <v>3.0407112754924888E-4</v>
      </c>
      <c r="BH168" s="70">
        <f t="shared" si="83"/>
        <v>8.9474603095895209E-5</v>
      </c>
      <c r="BI168" s="68">
        <f t="shared" si="83"/>
        <v>9.9463428479796653E-5</v>
      </c>
      <c r="BJ168" s="68">
        <f t="shared" si="83"/>
        <v>8.9709053793388097E-5</v>
      </c>
      <c r="BK168" s="68">
        <f t="shared" si="83"/>
        <v>8.5493988662150089E-5</v>
      </c>
      <c r="BL168" s="68">
        <f t="shared" si="83"/>
        <v>8.6829990538759975E-5</v>
      </c>
      <c r="BM168" s="68">
        <f t="shared" si="83"/>
        <v>4.9192472652646777E-5</v>
      </c>
      <c r="BN168" s="69">
        <f t="shared" si="83"/>
        <v>1.6179144067269533E-4</v>
      </c>
      <c r="BO168" s="70">
        <f t="shared" si="67"/>
        <v>-1.340564311138333E-3</v>
      </c>
      <c r="BP168" s="68">
        <f t="shared" si="68"/>
        <v>-8.3801038233639796E-2</v>
      </c>
      <c r="BQ168" s="68">
        <f t="shared" si="69"/>
        <v>5.1398923531978859E-3</v>
      </c>
      <c r="BR168" s="69">
        <f t="shared" si="70"/>
        <v>2.6718725610040402E-2</v>
      </c>
      <c r="BS168" s="70">
        <f t="shared" si="71"/>
        <v>0.87917018585314377</v>
      </c>
      <c r="BT168" s="68">
        <f t="shared" si="72"/>
        <v>0.92535076161955798</v>
      </c>
      <c r="BU168" s="68">
        <f t="shared" si="73"/>
        <v>0.899558647305707</v>
      </c>
      <c r="BV168" s="69">
        <f t="shared" si="74"/>
        <v>0.90036463382609322</v>
      </c>
      <c r="BW168" s="70">
        <f t="shared" si="75"/>
        <v>1</v>
      </c>
      <c r="BX168" s="68">
        <f t="shared" si="76"/>
        <v>1</v>
      </c>
      <c r="BY168" s="68">
        <f t="shared" si="77"/>
        <v>1</v>
      </c>
      <c r="BZ168" s="69">
        <f t="shared" si="78"/>
        <v>0.97957560660385334</v>
      </c>
      <c r="CA168" s="71">
        <f t="shared" si="79"/>
        <v>0.39025444044057328</v>
      </c>
      <c r="CB168" s="72">
        <f t="shared" si="80"/>
        <v>0.38121434399487808</v>
      </c>
      <c r="CC168" s="72">
        <f t="shared" si="81"/>
        <v>0.38434626748030859</v>
      </c>
      <c r="CD168" s="73">
        <f t="shared" si="82"/>
        <v>0.37855868259695064</v>
      </c>
    </row>
    <row r="169" spans="1:82" s="51" customFormat="1" x14ac:dyDescent="0.25">
      <c r="A169" s="50" t="s">
        <v>287</v>
      </c>
      <c r="B169" s="51" t="s">
        <v>288</v>
      </c>
      <c r="C169" s="52">
        <v>1661521</v>
      </c>
      <c r="D169" s="53">
        <v>48342</v>
      </c>
      <c r="E169" s="53">
        <v>1709863</v>
      </c>
      <c r="F169" s="53">
        <v>1645235.07</v>
      </c>
      <c r="G169" s="53">
        <v>1604758.94</v>
      </c>
      <c r="H169" s="53">
        <v>40476.130000000121</v>
      </c>
      <c r="I169" s="54">
        <v>64627.929999999935</v>
      </c>
      <c r="J169" s="52">
        <v>1997359</v>
      </c>
      <c r="K169" s="53">
        <v>72391.540000000037</v>
      </c>
      <c r="L169" s="53">
        <v>2069750.54</v>
      </c>
      <c r="M169" s="53">
        <v>1777872.27</v>
      </c>
      <c r="N169" s="53">
        <v>1709776.6900000002</v>
      </c>
      <c r="O169" s="53">
        <v>68095.579999999958</v>
      </c>
      <c r="P169" s="54">
        <v>291878.27000000014</v>
      </c>
      <c r="Q169" s="52">
        <v>1972062</v>
      </c>
      <c r="R169" s="53">
        <v>53556</v>
      </c>
      <c r="S169" s="53">
        <v>2025618</v>
      </c>
      <c r="T169" s="53">
        <v>1857807.32</v>
      </c>
      <c r="U169" s="53">
        <v>1790452.1</v>
      </c>
      <c r="V169" s="53">
        <v>67355.219999999972</v>
      </c>
      <c r="W169" s="54">
        <v>167810.67999999993</v>
      </c>
      <c r="X169" s="52">
        <v>1997679</v>
      </c>
      <c r="Y169" s="53">
        <v>69070</v>
      </c>
      <c r="Z169" s="53">
        <v>2066749</v>
      </c>
      <c r="AA169" s="53">
        <v>1855135.34</v>
      </c>
      <c r="AB169" s="53">
        <v>1794171.67</v>
      </c>
      <c r="AC169" s="53">
        <v>60963.670000000158</v>
      </c>
      <c r="AD169" s="54">
        <v>211613.65999999992</v>
      </c>
      <c r="AE169" s="53">
        <v>7628621</v>
      </c>
      <c r="AF169" s="53">
        <v>243359.54000000004</v>
      </c>
      <c r="AG169" s="53">
        <v>7871980.54</v>
      </c>
      <c r="AH169" s="53">
        <v>7136050</v>
      </c>
      <c r="AI169" s="53">
        <v>6899159.4000000004</v>
      </c>
      <c r="AJ169" s="53">
        <v>236890.60000000021</v>
      </c>
      <c r="AK169" s="55">
        <v>735930.53999999992</v>
      </c>
      <c r="AM169" s="59">
        <f t="shared" si="60"/>
        <v>1.6448006099342618E-4</v>
      </c>
      <c r="AN169" s="57">
        <f t="shared" si="61"/>
        <v>5.4769044329277584E-5</v>
      </c>
      <c r="AO169" s="57">
        <f t="shared" si="62"/>
        <v>1.5566415415514814E-4</v>
      </c>
      <c r="AP169" s="57">
        <f t="shared" si="63"/>
        <v>1.6011195695985096E-4</v>
      </c>
      <c r="AQ169" s="57">
        <f t="shared" si="64"/>
        <v>1.6063247859298053E-4</v>
      </c>
      <c r="AR169" s="57">
        <f t="shared" si="65"/>
        <v>1.4188356580560586E-4</v>
      </c>
      <c r="AS169" s="58">
        <f t="shared" si="66"/>
        <v>9.1182082840574348E-5</v>
      </c>
      <c r="AT169" s="59">
        <f t="shared" si="86"/>
        <v>1.9922761510804171E-4</v>
      </c>
      <c r="AU169" s="57">
        <f t="shared" si="86"/>
        <v>1.5371365597363626E-4</v>
      </c>
      <c r="AV169" s="57">
        <f t="shared" si="86"/>
        <v>1.9718551520994294E-4</v>
      </c>
      <c r="AW169" s="57">
        <f t="shared" si="85"/>
        <v>1.780819920741947E-4</v>
      </c>
      <c r="AX169" s="57">
        <f t="shared" si="85"/>
        <v>1.7596504006287556E-4</v>
      </c>
      <c r="AY169" s="57">
        <f t="shared" si="85"/>
        <v>2.5515674529073948E-4</v>
      </c>
      <c r="AZ169" s="58">
        <f t="shared" si="85"/>
        <v>5.6894619476729634E-4</v>
      </c>
      <c r="BA169" s="59">
        <f t="shared" si="85"/>
        <v>1.8811886501519142E-4</v>
      </c>
      <c r="BB169" s="57">
        <f t="shared" si="85"/>
        <v>7.7607322463971491E-5</v>
      </c>
      <c r="BC169" s="57">
        <f t="shared" si="83"/>
        <v>1.8129332010296216E-4</v>
      </c>
      <c r="BD169" s="57">
        <f t="shared" si="83"/>
        <v>1.7153016304402512E-4</v>
      </c>
      <c r="BE169" s="57">
        <f t="shared" si="83"/>
        <v>1.7341078812236214E-4</v>
      </c>
      <c r="BF169" s="57">
        <f t="shared" si="83"/>
        <v>1.3314643856292383E-4</v>
      </c>
      <c r="BG169" s="58">
        <f t="shared" si="83"/>
        <v>4.9015549186365087E-4</v>
      </c>
      <c r="BH169" s="59">
        <f t="shared" si="83"/>
        <v>1.8117397745937439E-4</v>
      </c>
      <c r="BI169" s="57">
        <f t="shared" si="83"/>
        <v>2.6061984086113638E-4</v>
      </c>
      <c r="BJ169" s="57">
        <f t="shared" si="83"/>
        <v>1.8303867499603238E-4</v>
      </c>
      <c r="BK169" s="57">
        <f t="shared" si="83"/>
        <v>1.7390481290770343E-4</v>
      </c>
      <c r="BL169" s="57">
        <f t="shared" si="83"/>
        <v>1.743798140830477E-4</v>
      </c>
      <c r="BM169" s="57">
        <f t="shared" si="83"/>
        <v>1.6099819722610641E-4</v>
      </c>
      <c r="BN169" s="58">
        <f t="shared" si="83"/>
        <v>3.3923805988188044E-4</v>
      </c>
      <c r="BO169" s="59">
        <f t="shared" si="67"/>
        <v>2.9095027989414518E-2</v>
      </c>
      <c r="BP169" s="57">
        <f t="shared" si="68"/>
        <v>3.6243629713036081E-2</v>
      </c>
      <c r="BQ169" s="57">
        <f t="shared" si="69"/>
        <v>2.7157361178299668E-2</v>
      </c>
      <c r="BR169" s="58">
        <f t="shared" si="70"/>
        <v>3.457512443190322E-2</v>
      </c>
      <c r="BS169" s="59">
        <f t="shared" si="71"/>
        <v>0.96220286069702665</v>
      </c>
      <c r="BT169" s="57">
        <f t="shared" si="72"/>
        <v>0.85897901009848265</v>
      </c>
      <c r="BU169" s="57">
        <f t="shared" si="73"/>
        <v>0.9171558112141579</v>
      </c>
      <c r="BV169" s="58">
        <f t="shared" si="74"/>
        <v>0.89761037261902632</v>
      </c>
      <c r="BW169" s="59">
        <f t="shared" si="75"/>
        <v>0.97539796547128055</v>
      </c>
      <c r="BX169" s="57">
        <f t="shared" si="76"/>
        <v>0.96169827205865588</v>
      </c>
      <c r="BY169" s="57">
        <f t="shared" si="77"/>
        <v>0.96374477628821054</v>
      </c>
      <c r="BZ169" s="58">
        <f t="shared" si="78"/>
        <v>0.96713788547632318</v>
      </c>
      <c r="CA169" s="60">
        <f t="shared" si="79"/>
        <v>0.66553416756605444</v>
      </c>
      <c r="CB169" s="61">
        <f t="shared" si="80"/>
        <v>0.72639773991540002</v>
      </c>
      <c r="CC169" s="61">
        <f t="shared" si="81"/>
        <v>0.76585314294123885</v>
      </c>
      <c r="CD169" s="62">
        <f t="shared" si="82"/>
        <v>0.77003281636285459</v>
      </c>
    </row>
    <row r="170" spans="1:82" x14ac:dyDescent="0.25">
      <c r="A170" s="1" t="s">
        <v>289</v>
      </c>
      <c r="B170" t="s">
        <v>288</v>
      </c>
      <c r="C170" s="63">
        <v>1661521</v>
      </c>
      <c r="D170" s="64">
        <v>48342</v>
      </c>
      <c r="E170" s="64">
        <v>1709863</v>
      </c>
      <c r="F170" s="64">
        <v>1645235.07</v>
      </c>
      <c r="G170" s="64">
        <v>1604758.94</v>
      </c>
      <c r="H170" s="64">
        <v>40476.130000000121</v>
      </c>
      <c r="I170" s="65">
        <v>64627.929999999935</v>
      </c>
      <c r="J170" s="63">
        <v>1997359</v>
      </c>
      <c r="K170" s="64">
        <v>72391.540000000037</v>
      </c>
      <c r="L170" s="64">
        <v>2069750.54</v>
      </c>
      <c r="M170" s="64">
        <v>1777872.27</v>
      </c>
      <c r="N170" s="64">
        <v>1709776.6900000002</v>
      </c>
      <c r="O170" s="64">
        <v>68095.579999999958</v>
      </c>
      <c r="P170" s="65">
        <v>291878.27000000014</v>
      </c>
      <c r="Q170" s="63">
        <v>1972062</v>
      </c>
      <c r="R170" s="64">
        <v>53556</v>
      </c>
      <c r="S170" s="64">
        <v>2025618</v>
      </c>
      <c r="T170" s="64">
        <v>1857807.32</v>
      </c>
      <c r="U170" s="64">
        <v>1790452.1</v>
      </c>
      <c r="V170" s="64">
        <v>67355.219999999972</v>
      </c>
      <c r="W170" s="65">
        <v>167810.67999999993</v>
      </c>
      <c r="X170" s="63">
        <v>1997679</v>
      </c>
      <c r="Y170" s="64">
        <v>69070</v>
      </c>
      <c r="Z170" s="64">
        <v>2066749</v>
      </c>
      <c r="AA170" s="64">
        <v>1855135.34</v>
      </c>
      <c r="AB170" s="64">
        <v>1794171.67</v>
      </c>
      <c r="AC170" s="64">
        <v>60963.670000000158</v>
      </c>
      <c r="AD170" s="65">
        <v>211613.65999999992</v>
      </c>
      <c r="AE170" s="64">
        <v>7628621</v>
      </c>
      <c r="AF170" s="64">
        <v>243359.54000000004</v>
      </c>
      <c r="AG170" s="64">
        <v>7871980.54</v>
      </c>
      <c r="AH170" s="64">
        <v>7136050</v>
      </c>
      <c r="AI170" s="64">
        <v>6899159.4000000004</v>
      </c>
      <c r="AJ170" s="64">
        <v>236890.60000000021</v>
      </c>
      <c r="AK170" s="66">
        <v>735930.53999999992</v>
      </c>
      <c r="AM170" s="70">
        <f t="shared" si="60"/>
        <v>1.6448006099342618E-4</v>
      </c>
      <c r="AN170" s="68">
        <f t="shared" si="61"/>
        <v>5.4769044329277584E-5</v>
      </c>
      <c r="AO170" s="68">
        <f t="shared" si="62"/>
        <v>1.5566415415514814E-4</v>
      </c>
      <c r="AP170" s="68">
        <f t="shared" si="63"/>
        <v>1.6011195695985096E-4</v>
      </c>
      <c r="AQ170" s="68">
        <f t="shared" si="64"/>
        <v>1.6063247859298053E-4</v>
      </c>
      <c r="AR170" s="68">
        <f t="shared" si="65"/>
        <v>1.4188356580560586E-4</v>
      </c>
      <c r="AS170" s="69">
        <f t="shared" si="66"/>
        <v>9.1182082840574348E-5</v>
      </c>
      <c r="AT170" s="70">
        <f t="shared" si="86"/>
        <v>1.9922761510804171E-4</v>
      </c>
      <c r="AU170" s="68">
        <f t="shared" si="86"/>
        <v>1.5371365597363626E-4</v>
      </c>
      <c r="AV170" s="68">
        <f t="shared" si="86"/>
        <v>1.9718551520994294E-4</v>
      </c>
      <c r="AW170" s="68">
        <f t="shared" si="85"/>
        <v>1.780819920741947E-4</v>
      </c>
      <c r="AX170" s="68">
        <f t="shared" si="85"/>
        <v>1.7596504006287556E-4</v>
      </c>
      <c r="AY170" s="68">
        <f t="shared" si="85"/>
        <v>2.5515674529073948E-4</v>
      </c>
      <c r="AZ170" s="69">
        <f t="shared" si="85"/>
        <v>5.6894619476729634E-4</v>
      </c>
      <c r="BA170" s="70">
        <f t="shared" si="85"/>
        <v>1.8811886501519142E-4</v>
      </c>
      <c r="BB170" s="68">
        <f t="shared" si="85"/>
        <v>7.7607322463971491E-5</v>
      </c>
      <c r="BC170" s="68">
        <f t="shared" si="85"/>
        <v>1.8129332010296216E-4</v>
      </c>
      <c r="BD170" s="68">
        <f t="shared" si="85"/>
        <v>1.7153016304402512E-4</v>
      </c>
      <c r="BE170" s="68">
        <f t="shared" si="85"/>
        <v>1.7341078812236214E-4</v>
      </c>
      <c r="BF170" s="68">
        <f t="shared" si="85"/>
        <v>1.3314643856292383E-4</v>
      </c>
      <c r="BG170" s="69">
        <f t="shared" si="85"/>
        <v>4.9015549186365087E-4</v>
      </c>
      <c r="BH170" s="70">
        <f t="shared" si="85"/>
        <v>1.8117397745937439E-4</v>
      </c>
      <c r="BI170" s="68">
        <f t="shared" si="85"/>
        <v>2.6061984086113638E-4</v>
      </c>
      <c r="BJ170" s="68">
        <f t="shared" si="85"/>
        <v>1.8303867499603238E-4</v>
      </c>
      <c r="BK170" s="68">
        <f t="shared" si="85"/>
        <v>1.7390481290770343E-4</v>
      </c>
      <c r="BL170" s="68">
        <f t="shared" si="85"/>
        <v>1.743798140830477E-4</v>
      </c>
      <c r="BM170" s="68">
        <f t="shared" ref="BG170:BN203" si="87">AC170/AC$203</f>
        <v>1.6099819722610641E-4</v>
      </c>
      <c r="BN170" s="69">
        <f t="shared" si="87"/>
        <v>3.3923805988188044E-4</v>
      </c>
      <c r="BO170" s="70">
        <f t="shared" si="67"/>
        <v>2.9095027989414518E-2</v>
      </c>
      <c r="BP170" s="68">
        <f t="shared" si="68"/>
        <v>3.6243629713036081E-2</v>
      </c>
      <c r="BQ170" s="68">
        <f t="shared" si="69"/>
        <v>2.7157361178299668E-2</v>
      </c>
      <c r="BR170" s="69">
        <f t="shared" si="70"/>
        <v>3.457512443190322E-2</v>
      </c>
      <c r="BS170" s="70">
        <f t="shared" si="71"/>
        <v>0.96220286069702665</v>
      </c>
      <c r="BT170" s="68">
        <f t="shared" si="72"/>
        <v>0.85897901009848265</v>
      </c>
      <c r="BU170" s="68">
        <f t="shared" si="73"/>
        <v>0.9171558112141579</v>
      </c>
      <c r="BV170" s="69">
        <f t="shared" si="74"/>
        <v>0.89761037261902632</v>
      </c>
      <c r="BW170" s="70">
        <f t="shared" si="75"/>
        <v>0.97539796547128055</v>
      </c>
      <c r="BX170" s="68">
        <f t="shared" si="76"/>
        <v>0.96169827205865588</v>
      </c>
      <c r="BY170" s="68">
        <f t="shared" si="77"/>
        <v>0.96374477628821054</v>
      </c>
      <c r="BZ170" s="69">
        <f t="shared" si="78"/>
        <v>0.96713788547632318</v>
      </c>
      <c r="CA170" s="71">
        <f t="shared" si="79"/>
        <v>0.66553416756605444</v>
      </c>
      <c r="CB170" s="72">
        <f t="shared" si="80"/>
        <v>0.72639773991540002</v>
      </c>
      <c r="CC170" s="72">
        <f t="shared" si="81"/>
        <v>0.76585314294123885</v>
      </c>
      <c r="CD170" s="73">
        <f t="shared" si="82"/>
        <v>0.77003281636285459</v>
      </c>
    </row>
    <row r="171" spans="1:82" s="51" customFormat="1" x14ac:dyDescent="0.25">
      <c r="A171" s="50" t="s">
        <v>290</v>
      </c>
      <c r="B171" s="51" t="s">
        <v>291</v>
      </c>
      <c r="C171" s="52">
        <v>1674376</v>
      </c>
      <c r="D171" s="53">
        <v>-233772.6100000001</v>
      </c>
      <c r="E171" s="53">
        <v>1440603.39</v>
      </c>
      <c r="F171" s="53">
        <v>1335962.69</v>
      </c>
      <c r="G171" s="53">
        <v>1335962.69</v>
      </c>
      <c r="H171" s="53">
        <v>0</v>
      </c>
      <c r="I171" s="54">
        <v>104640.69999999995</v>
      </c>
      <c r="J171" s="52">
        <v>1437060</v>
      </c>
      <c r="K171" s="53">
        <v>-149606.42999999993</v>
      </c>
      <c r="L171" s="53">
        <v>1287453.57</v>
      </c>
      <c r="M171" s="53">
        <v>1230685.21</v>
      </c>
      <c r="N171" s="53">
        <v>1230685.21</v>
      </c>
      <c r="O171" s="53">
        <v>0</v>
      </c>
      <c r="P171" s="54">
        <v>56768.360000000088</v>
      </c>
      <c r="Q171" s="52">
        <v>1333744</v>
      </c>
      <c r="R171" s="53">
        <v>-11418.969999999972</v>
      </c>
      <c r="S171" s="53">
        <v>1322325.03</v>
      </c>
      <c r="T171" s="53">
        <v>1175557.8400000001</v>
      </c>
      <c r="U171" s="53">
        <v>1170663.8500000001</v>
      </c>
      <c r="V171" s="53">
        <v>4893.9899999999907</v>
      </c>
      <c r="W171" s="54">
        <v>146767.18999999994</v>
      </c>
      <c r="X171" s="52">
        <v>1561810</v>
      </c>
      <c r="Y171" s="53">
        <v>62060</v>
      </c>
      <c r="Z171" s="53">
        <v>1623870</v>
      </c>
      <c r="AA171" s="53">
        <v>1361670.23</v>
      </c>
      <c r="AB171" s="53">
        <v>1335968.45</v>
      </c>
      <c r="AC171" s="53">
        <v>25701.780000000028</v>
      </c>
      <c r="AD171" s="54">
        <v>262199.77</v>
      </c>
      <c r="AE171" s="53">
        <v>6006990</v>
      </c>
      <c r="AF171" s="53">
        <v>-332738.01</v>
      </c>
      <c r="AG171" s="53">
        <v>5674251.9900000002</v>
      </c>
      <c r="AH171" s="53">
        <v>5103875.9700000007</v>
      </c>
      <c r="AI171" s="53">
        <v>5073280.2</v>
      </c>
      <c r="AJ171" s="53">
        <v>30595.770000000019</v>
      </c>
      <c r="AK171" s="55">
        <v>570376.02</v>
      </c>
      <c r="AM171" s="59">
        <f t="shared" si="60"/>
        <v>1.6575262461679928E-4</v>
      </c>
      <c r="AN171" s="57">
        <f t="shared" si="61"/>
        <v>-2.6485255968021444E-4</v>
      </c>
      <c r="AO171" s="57">
        <f t="shared" si="62"/>
        <v>1.3115103852027267E-4</v>
      </c>
      <c r="AP171" s="57">
        <f t="shared" si="63"/>
        <v>1.3001400506326837E-4</v>
      </c>
      <c r="AQ171" s="57">
        <f t="shared" si="64"/>
        <v>1.3372662575878574E-4</v>
      </c>
      <c r="AR171" s="57">
        <f t="shared" si="65"/>
        <v>0</v>
      </c>
      <c r="AS171" s="58">
        <f t="shared" si="66"/>
        <v>1.4763519388437312E-4</v>
      </c>
      <c r="AT171" s="59">
        <f t="shared" si="86"/>
        <v>1.4334029914860695E-4</v>
      </c>
      <c r="AU171" s="57">
        <f t="shared" si="86"/>
        <v>-3.1766904409636645E-4</v>
      </c>
      <c r="AV171" s="57">
        <f t="shared" si="86"/>
        <v>1.2265593877285828E-4</v>
      </c>
      <c r="AW171" s="57">
        <f t="shared" si="85"/>
        <v>1.232725643519085E-4</v>
      </c>
      <c r="AX171" s="57">
        <f t="shared" si="85"/>
        <v>1.2665839553727826E-4</v>
      </c>
      <c r="AY171" s="57">
        <f t="shared" si="85"/>
        <v>0</v>
      </c>
      <c r="AZ171" s="58">
        <f t="shared" si="85"/>
        <v>1.1065620748396251E-4</v>
      </c>
      <c r="BA171" s="59">
        <f t="shared" si="85"/>
        <v>1.2722845808134909E-4</v>
      </c>
      <c r="BB171" s="57">
        <f t="shared" si="85"/>
        <v>-1.6547085051094449E-5</v>
      </c>
      <c r="BC171" s="57">
        <f t="shared" si="85"/>
        <v>1.1834842252781573E-4</v>
      </c>
      <c r="BD171" s="57">
        <f t="shared" si="85"/>
        <v>1.0853850439284629E-4</v>
      </c>
      <c r="BE171" s="57">
        <f t="shared" si="85"/>
        <v>1.133823914389325E-4</v>
      </c>
      <c r="BF171" s="57">
        <f t="shared" si="85"/>
        <v>9.6743405910122865E-6</v>
      </c>
      <c r="BG171" s="58">
        <f t="shared" si="85"/>
        <v>4.2868990343103251E-4</v>
      </c>
      <c r="BH171" s="59">
        <f t="shared" si="85"/>
        <v>1.4164404277955845E-4</v>
      </c>
      <c r="BI171" s="57">
        <f t="shared" si="85"/>
        <v>2.3416920984279895E-4</v>
      </c>
      <c r="BJ171" s="57">
        <f t="shared" si="85"/>
        <v>1.4381572855039828E-4</v>
      </c>
      <c r="BK171" s="57">
        <f t="shared" si="85"/>
        <v>1.276462161462244E-4</v>
      </c>
      <c r="BL171" s="57">
        <f t="shared" si="87"/>
        <v>1.2984595277430584E-4</v>
      </c>
      <c r="BM171" s="57">
        <f t="shared" si="87"/>
        <v>6.7875510865766299E-5</v>
      </c>
      <c r="BN171" s="58">
        <f t="shared" si="87"/>
        <v>4.2033270099990384E-4</v>
      </c>
      <c r="BO171" s="59">
        <f t="shared" si="67"/>
        <v>-0.13961775013497571</v>
      </c>
      <c r="BP171" s="57">
        <f t="shared" si="68"/>
        <v>-0.10410590372009515</v>
      </c>
      <c r="BQ171" s="57">
        <f t="shared" si="69"/>
        <v>-8.5615905301167031E-3</v>
      </c>
      <c r="BR171" s="58">
        <f t="shared" si="70"/>
        <v>3.973594739436935E-2</v>
      </c>
      <c r="BS171" s="59">
        <f t="shared" si="71"/>
        <v>0.92736328351969244</v>
      </c>
      <c r="BT171" s="57">
        <f t="shared" si="72"/>
        <v>0.95590647979639365</v>
      </c>
      <c r="BU171" s="57">
        <f t="shared" si="73"/>
        <v>0.88900823423118602</v>
      </c>
      <c r="BV171" s="58">
        <f t="shared" si="74"/>
        <v>0.83853401442233677</v>
      </c>
      <c r="BW171" s="59">
        <f t="shared" si="75"/>
        <v>1</v>
      </c>
      <c r="BX171" s="57">
        <f t="shared" si="76"/>
        <v>1</v>
      </c>
      <c r="BY171" s="57">
        <f t="shared" si="77"/>
        <v>0.99583687860054593</v>
      </c>
      <c r="BZ171" s="58">
        <f t="shared" si="78"/>
        <v>0.98112481316419764</v>
      </c>
      <c r="CA171" s="60">
        <f t="shared" si="79"/>
        <v>0.54042661319422081</v>
      </c>
      <c r="CB171" s="61">
        <f t="shared" si="80"/>
        <v>0.50282968589825039</v>
      </c>
      <c r="CC171" s="61">
        <f t="shared" si="81"/>
        <v>0.48460604971306387</v>
      </c>
      <c r="CD171" s="62">
        <f t="shared" si="82"/>
        <v>0.56520445681572529</v>
      </c>
    </row>
    <row r="172" spans="1:82" x14ac:dyDescent="0.25">
      <c r="A172" s="1" t="s">
        <v>292</v>
      </c>
      <c r="B172" t="s">
        <v>291</v>
      </c>
      <c r="C172" s="63">
        <v>1674376</v>
      </c>
      <c r="D172" s="64">
        <v>-233772.6100000001</v>
      </c>
      <c r="E172" s="64">
        <v>1440603.39</v>
      </c>
      <c r="F172" s="64">
        <v>1335962.69</v>
      </c>
      <c r="G172" s="64">
        <v>1335962.69</v>
      </c>
      <c r="H172" s="64">
        <v>0</v>
      </c>
      <c r="I172" s="65">
        <v>104640.69999999995</v>
      </c>
      <c r="J172" s="63">
        <v>1437060</v>
      </c>
      <c r="K172" s="64">
        <v>-149606.42999999993</v>
      </c>
      <c r="L172" s="64">
        <v>1287453.57</v>
      </c>
      <c r="M172" s="64">
        <v>1230685.21</v>
      </c>
      <c r="N172" s="64">
        <v>1230685.21</v>
      </c>
      <c r="O172" s="64">
        <v>0</v>
      </c>
      <c r="P172" s="65">
        <v>56768.360000000088</v>
      </c>
      <c r="Q172" s="63">
        <v>1333744</v>
      </c>
      <c r="R172" s="64">
        <v>-11418.969999999972</v>
      </c>
      <c r="S172" s="64">
        <v>1322325.03</v>
      </c>
      <c r="T172" s="64">
        <v>1175557.8400000001</v>
      </c>
      <c r="U172" s="64">
        <v>1170663.8500000001</v>
      </c>
      <c r="V172" s="64">
        <v>4893.9899999999907</v>
      </c>
      <c r="W172" s="65">
        <v>146767.18999999994</v>
      </c>
      <c r="X172" s="63">
        <v>1561810</v>
      </c>
      <c r="Y172" s="64">
        <v>62060</v>
      </c>
      <c r="Z172" s="64">
        <v>1623870</v>
      </c>
      <c r="AA172" s="64">
        <v>1361670.23</v>
      </c>
      <c r="AB172" s="64">
        <v>1335968.45</v>
      </c>
      <c r="AC172" s="64">
        <v>25701.780000000028</v>
      </c>
      <c r="AD172" s="65">
        <v>262199.77</v>
      </c>
      <c r="AE172" s="64">
        <v>6006990</v>
      </c>
      <c r="AF172" s="64">
        <v>-332738.01</v>
      </c>
      <c r="AG172" s="64">
        <v>5674251.9900000002</v>
      </c>
      <c r="AH172" s="64">
        <v>5103875.9700000007</v>
      </c>
      <c r="AI172" s="64">
        <v>5073280.2</v>
      </c>
      <c r="AJ172" s="64">
        <v>30595.770000000019</v>
      </c>
      <c r="AK172" s="66">
        <v>570376.02</v>
      </c>
      <c r="AM172" s="70">
        <f t="shared" si="60"/>
        <v>1.6575262461679928E-4</v>
      </c>
      <c r="AN172" s="68">
        <f t="shared" si="61"/>
        <v>-2.6485255968021444E-4</v>
      </c>
      <c r="AO172" s="68">
        <f t="shared" si="62"/>
        <v>1.3115103852027267E-4</v>
      </c>
      <c r="AP172" s="68">
        <f t="shared" si="63"/>
        <v>1.3001400506326837E-4</v>
      </c>
      <c r="AQ172" s="68">
        <f t="shared" si="64"/>
        <v>1.3372662575878574E-4</v>
      </c>
      <c r="AR172" s="68">
        <f t="shared" si="65"/>
        <v>0</v>
      </c>
      <c r="AS172" s="69">
        <f t="shared" si="66"/>
        <v>1.4763519388437312E-4</v>
      </c>
      <c r="AT172" s="70">
        <f t="shared" si="86"/>
        <v>1.4334029914860695E-4</v>
      </c>
      <c r="AU172" s="68">
        <f t="shared" si="86"/>
        <v>-3.1766904409636645E-4</v>
      </c>
      <c r="AV172" s="68">
        <f t="shared" si="86"/>
        <v>1.2265593877285828E-4</v>
      </c>
      <c r="AW172" s="68">
        <f t="shared" si="85"/>
        <v>1.232725643519085E-4</v>
      </c>
      <c r="AX172" s="68">
        <f t="shared" si="85"/>
        <v>1.2665839553727826E-4</v>
      </c>
      <c r="AY172" s="68">
        <f t="shared" si="85"/>
        <v>0</v>
      </c>
      <c r="AZ172" s="69">
        <f t="shared" si="85"/>
        <v>1.1065620748396251E-4</v>
      </c>
      <c r="BA172" s="70">
        <f t="shared" si="85"/>
        <v>1.2722845808134909E-4</v>
      </c>
      <c r="BB172" s="68">
        <f t="shared" si="85"/>
        <v>-1.6547085051094449E-5</v>
      </c>
      <c r="BC172" s="68">
        <f t="shared" si="85"/>
        <v>1.1834842252781573E-4</v>
      </c>
      <c r="BD172" s="68">
        <f t="shared" si="85"/>
        <v>1.0853850439284629E-4</v>
      </c>
      <c r="BE172" s="68">
        <f t="shared" si="85"/>
        <v>1.133823914389325E-4</v>
      </c>
      <c r="BF172" s="68">
        <f t="shared" si="85"/>
        <v>9.6743405910122865E-6</v>
      </c>
      <c r="BG172" s="69">
        <f t="shared" si="85"/>
        <v>4.2868990343103251E-4</v>
      </c>
      <c r="BH172" s="70">
        <f t="shared" si="85"/>
        <v>1.4164404277955845E-4</v>
      </c>
      <c r="BI172" s="68">
        <f t="shared" si="85"/>
        <v>2.3416920984279895E-4</v>
      </c>
      <c r="BJ172" s="68">
        <f t="shared" si="85"/>
        <v>1.4381572855039828E-4</v>
      </c>
      <c r="BK172" s="68">
        <f t="shared" si="85"/>
        <v>1.276462161462244E-4</v>
      </c>
      <c r="BL172" s="68">
        <f t="shared" si="87"/>
        <v>1.2984595277430584E-4</v>
      </c>
      <c r="BM172" s="68">
        <f t="shared" si="87"/>
        <v>6.7875510865766299E-5</v>
      </c>
      <c r="BN172" s="69">
        <f t="shared" si="87"/>
        <v>4.2033270099990384E-4</v>
      </c>
      <c r="BO172" s="70">
        <f t="shared" si="67"/>
        <v>-0.13961775013497571</v>
      </c>
      <c r="BP172" s="68">
        <f t="shared" si="68"/>
        <v>-0.10410590372009515</v>
      </c>
      <c r="BQ172" s="68">
        <f t="shared" si="69"/>
        <v>-8.5615905301167031E-3</v>
      </c>
      <c r="BR172" s="69">
        <f t="shared" si="70"/>
        <v>3.973594739436935E-2</v>
      </c>
      <c r="BS172" s="70">
        <f t="shared" si="71"/>
        <v>0.92736328351969244</v>
      </c>
      <c r="BT172" s="68">
        <f t="shared" si="72"/>
        <v>0.95590647979639365</v>
      </c>
      <c r="BU172" s="68">
        <f t="shared" si="73"/>
        <v>0.88900823423118602</v>
      </c>
      <c r="BV172" s="69">
        <f t="shared" si="74"/>
        <v>0.83853401442233677</v>
      </c>
      <c r="BW172" s="70">
        <f t="shared" si="75"/>
        <v>1</v>
      </c>
      <c r="BX172" s="68">
        <f t="shared" si="76"/>
        <v>1</v>
      </c>
      <c r="BY172" s="68">
        <f t="shared" si="77"/>
        <v>0.99583687860054593</v>
      </c>
      <c r="BZ172" s="69">
        <f t="shared" si="78"/>
        <v>0.98112481316419764</v>
      </c>
      <c r="CA172" s="71">
        <f t="shared" si="79"/>
        <v>0.54042661319422081</v>
      </c>
      <c r="CB172" s="72">
        <f t="shared" si="80"/>
        <v>0.50282968589825039</v>
      </c>
      <c r="CC172" s="72">
        <f t="shared" si="81"/>
        <v>0.48460604971306387</v>
      </c>
      <c r="CD172" s="73">
        <f t="shared" si="82"/>
        <v>0.56520445681572529</v>
      </c>
    </row>
    <row r="173" spans="1:82" s="51" customFormat="1" x14ac:dyDescent="0.25">
      <c r="A173" s="50" t="s">
        <v>293</v>
      </c>
      <c r="B173" s="51" t="s">
        <v>294</v>
      </c>
      <c r="C173" s="52">
        <v>1629993</v>
      </c>
      <c r="D173" s="53">
        <v>-67865</v>
      </c>
      <c r="E173" s="53">
        <v>1562128</v>
      </c>
      <c r="F173" s="53">
        <v>1414990.75</v>
      </c>
      <c r="G173" s="53">
        <v>1335866.3600000001</v>
      </c>
      <c r="H173" s="53">
        <v>79124.389999999898</v>
      </c>
      <c r="I173" s="54">
        <v>147137.25</v>
      </c>
      <c r="J173" s="52">
        <v>1642146</v>
      </c>
      <c r="K173" s="53">
        <v>-73969.660000000033</v>
      </c>
      <c r="L173" s="53">
        <v>1568176.3399999999</v>
      </c>
      <c r="M173" s="53">
        <v>1413785.2</v>
      </c>
      <c r="N173" s="53">
        <v>1413785.2</v>
      </c>
      <c r="O173" s="53">
        <v>0</v>
      </c>
      <c r="P173" s="54">
        <v>154391.14000000001</v>
      </c>
      <c r="Q173" s="52">
        <v>1031951</v>
      </c>
      <c r="R173" s="53">
        <v>16269</v>
      </c>
      <c r="S173" s="53">
        <v>1048220</v>
      </c>
      <c r="T173" s="53">
        <v>965825.56</v>
      </c>
      <c r="U173" s="53">
        <v>965825.56</v>
      </c>
      <c r="V173" s="53">
        <v>0</v>
      </c>
      <c r="W173" s="54">
        <v>82394.439999999944</v>
      </c>
      <c r="X173" s="52">
        <v>1067583</v>
      </c>
      <c r="Y173" s="53">
        <v>7912.7600000000093</v>
      </c>
      <c r="Z173" s="53">
        <v>1075495.76</v>
      </c>
      <c r="AA173" s="53">
        <v>961198.14</v>
      </c>
      <c r="AB173" s="53">
        <v>948069.8</v>
      </c>
      <c r="AC173" s="53">
        <v>13128.339999999967</v>
      </c>
      <c r="AD173" s="54">
        <v>114297.62</v>
      </c>
      <c r="AE173" s="53">
        <v>5371673</v>
      </c>
      <c r="AF173" s="53">
        <v>-117652.90000000002</v>
      </c>
      <c r="AG173" s="53">
        <v>5254020.0999999996</v>
      </c>
      <c r="AH173" s="53">
        <v>4755799.6500000004</v>
      </c>
      <c r="AI173" s="53">
        <v>4663546.92</v>
      </c>
      <c r="AJ173" s="53">
        <v>92252.729999999865</v>
      </c>
      <c r="AK173" s="55">
        <v>498220.44999999995</v>
      </c>
      <c r="AM173" s="59">
        <f t="shared" si="60"/>
        <v>1.6135898857664617E-4</v>
      </c>
      <c r="AN173" s="57">
        <f t="shared" si="61"/>
        <v>-7.6887617256348991E-5</v>
      </c>
      <c r="AO173" s="57">
        <f t="shared" si="62"/>
        <v>1.422145129768135E-4</v>
      </c>
      <c r="AP173" s="57">
        <f t="shared" si="63"/>
        <v>1.3770490441988159E-4</v>
      </c>
      <c r="AQ173" s="57">
        <f t="shared" si="64"/>
        <v>1.3371698335937164E-4</v>
      </c>
      <c r="AR173" s="57">
        <f t="shared" si="65"/>
        <v>2.7735978205904006E-4</v>
      </c>
      <c r="AS173" s="58">
        <f t="shared" si="66"/>
        <v>2.075926138812478E-4</v>
      </c>
      <c r="AT173" s="59">
        <f t="shared" si="86"/>
        <v>1.637967091740695E-4</v>
      </c>
      <c r="AU173" s="57">
        <f t="shared" si="86"/>
        <v>-1.5706458060882312E-4</v>
      </c>
      <c r="AV173" s="57">
        <f t="shared" si="86"/>
        <v>1.4940044878207525E-4</v>
      </c>
      <c r="AW173" s="57">
        <f t="shared" si="85"/>
        <v>1.4161292069706096E-4</v>
      </c>
      <c r="AX173" s="57">
        <f t="shared" si="85"/>
        <v>1.4550249211685095E-4</v>
      </c>
      <c r="AY173" s="57">
        <f t="shared" si="85"/>
        <v>0</v>
      </c>
      <c r="AZ173" s="58">
        <f t="shared" si="85"/>
        <v>3.0094823985624174E-4</v>
      </c>
      <c r="BA173" s="59">
        <f t="shared" si="85"/>
        <v>9.8439831441045879E-5</v>
      </c>
      <c r="BB173" s="57">
        <f t="shared" si="85"/>
        <v>2.3575202202672944E-5</v>
      </c>
      <c r="BC173" s="57">
        <f t="shared" si="85"/>
        <v>9.3815953451404453E-5</v>
      </c>
      <c r="BD173" s="57">
        <f t="shared" si="85"/>
        <v>8.9174056962423246E-5</v>
      </c>
      <c r="BE173" s="57">
        <f t="shared" si="85"/>
        <v>9.3543173563996355E-5</v>
      </c>
      <c r="BF173" s="57">
        <f t="shared" si="85"/>
        <v>0</v>
      </c>
      <c r="BG173" s="58">
        <f t="shared" si="85"/>
        <v>2.4066458264176068E-4</v>
      </c>
      <c r="BH173" s="59">
        <f t="shared" si="85"/>
        <v>9.6821490528764282E-5</v>
      </c>
      <c r="BI173" s="57">
        <f t="shared" si="85"/>
        <v>2.9856989314787434E-5</v>
      </c>
      <c r="BJ173" s="57">
        <f t="shared" si="85"/>
        <v>9.5249746763758356E-5</v>
      </c>
      <c r="BK173" s="57">
        <f t="shared" si="85"/>
        <v>9.0105006950022594E-5</v>
      </c>
      <c r="BL173" s="57">
        <f t="shared" si="87"/>
        <v>9.2145159923159547E-5</v>
      </c>
      <c r="BM173" s="57">
        <f t="shared" si="87"/>
        <v>3.467046968418028E-5</v>
      </c>
      <c r="BN173" s="58">
        <f t="shared" si="87"/>
        <v>1.8323062347636927E-4</v>
      </c>
      <c r="BO173" s="59">
        <f t="shared" si="67"/>
        <v>-4.1635148126402996E-2</v>
      </c>
      <c r="BP173" s="57">
        <f t="shared" si="68"/>
        <v>-4.5044508831736052E-2</v>
      </c>
      <c r="BQ173" s="57">
        <f t="shared" si="69"/>
        <v>1.5765283429155067E-2</v>
      </c>
      <c r="BR173" s="58">
        <f t="shared" si="70"/>
        <v>7.4118452616798967E-3</v>
      </c>
      <c r="BS173" s="59">
        <f t="shared" si="71"/>
        <v>0.90580973518175212</v>
      </c>
      <c r="BT173" s="57">
        <f t="shared" si="72"/>
        <v>0.90154733491260308</v>
      </c>
      <c r="BU173" s="57">
        <f t="shared" si="73"/>
        <v>0.92139585201579821</v>
      </c>
      <c r="BV173" s="58">
        <f t="shared" si="74"/>
        <v>0.89372564332564175</v>
      </c>
      <c r="BW173" s="59">
        <f t="shared" si="75"/>
        <v>0.944081337634186</v>
      </c>
      <c r="BX173" s="57">
        <f t="shared" si="76"/>
        <v>1</v>
      </c>
      <c r="BY173" s="57">
        <f t="shared" si="77"/>
        <v>1</v>
      </c>
      <c r="BZ173" s="58">
        <f t="shared" si="78"/>
        <v>0.98634169225504331</v>
      </c>
      <c r="CA173" s="60">
        <f t="shared" si="79"/>
        <v>0.57239522065069826</v>
      </c>
      <c r="CB173" s="61">
        <f t="shared" si="80"/>
        <v>0.57764013272215653</v>
      </c>
      <c r="CC173" s="61">
        <f t="shared" si="81"/>
        <v>0.3981470697720052</v>
      </c>
      <c r="CD173" s="62">
        <f t="shared" si="82"/>
        <v>0.39897580239452357</v>
      </c>
    </row>
    <row r="174" spans="1:82" x14ac:dyDescent="0.25">
      <c r="A174" s="1" t="s">
        <v>295</v>
      </c>
      <c r="B174" t="s">
        <v>296</v>
      </c>
      <c r="C174" s="63">
        <v>1629993</v>
      </c>
      <c r="D174" s="64">
        <v>-67865</v>
      </c>
      <c r="E174" s="64">
        <v>1562128</v>
      </c>
      <c r="F174" s="64">
        <v>1414990.75</v>
      </c>
      <c r="G174" s="64">
        <v>1335866.3600000001</v>
      </c>
      <c r="H174" s="64">
        <v>79124.389999999898</v>
      </c>
      <c r="I174" s="65">
        <v>147137.25</v>
      </c>
      <c r="J174" s="63">
        <v>1642146</v>
      </c>
      <c r="K174" s="64">
        <v>-73969.660000000033</v>
      </c>
      <c r="L174" s="64">
        <v>1568176.3399999999</v>
      </c>
      <c r="M174" s="64">
        <v>1413785.2</v>
      </c>
      <c r="N174" s="64">
        <v>1413785.2</v>
      </c>
      <c r="O174" s="64">
        <v>0</v>
      </c>
      <c r="P174" s="65">
        <v>154391.14000000001</v>
      </c>
      <c r="Q174" s="63">
        <v>1031951</v>
      </c>
      <c r="R174" s="64">
        <v>16269</v>
      </c>
      <c r="S174" s="64">
        <v>1048220</v>
      </c>
      <c r="T174" s="64">
        <v>965825.56</v>
      </c>
      <c r="U174" s="64">
        <v>965825.56</v>
      </c>
      <c r="V174" s="64">
        <v>0</v>
      </c>
      <c r="W174" s="65">
        <v>82394.439999999944</v>
      </c>
      <c r="X174" s="63">
        <v>1067583</v>
      </c>
      <c r="Y174" s="64">
        <v>7912.7600000000093</v>
      </c>
      <c r="Z174" s="64">
        <v>1075495.76</v>
      </c>
      <c r="AA174" s="64">
        <v>961198.14</v>
      </c>
      <c r="AB174" s="64">
        <v>948069.8</v>
      </c>
      <c r="AC174" s="64">
        <v>13128.339999999967</v>
      </c>
      <c r="AD174" s="65">
        <v>114297.62</v>
      </c>
      <c r="AE174" s="64">
        <v>5371673</v>
      </c>
      <c r="AF174" s="64">
        <v>-117652.90000000002</v>
      </c>
      <c r="AG174" s="64">
        <v>5254020.0999999996</v>
      </c>
      <c r="AH174" s="64">
        <v>4755799.6500000004</v>
      </c>
      <c r="AI174" s="64">
        <v>4663546.92</v>
      </c>
      <c r="AJ174" s="64">
        <v>92252.729999999865</v>
      </c>
      <c r="AK174" s="66">
        <v>498220.44999999995</v>
      </c>
      <c r="AM174" s="70">
        <f t="shared" si="60"/>
        <v>1.6135898857664617E-4</v>
      </c>
      <c r="AN174" s="68">
        <f t="shared" si="61"/>
        <v>-7.6887617256348991E-5</v>
      </c>
      <c r="AO174" s="68">
        <f t="shared" si="62"/>
        <v>1.422145129768135E-4</v>
      </c>
      <c r="AP174" s="68">
        <f t="shared" si="63"/>
        <v>1.3770490441988159E-4</v>
      </c>
      <c r="AQ174" s="68">
        <f t="shared" si="64"/>
        <v>1.3371698335937164E-4</v>
      </c>
      <c r="AR174" s="68">
        <f t="shared" si="65"/>
        <v>2.7735978205904006E-4</v>
      </c>
      <c r="AS174" s="69">
        <f t="shared" si="66"/>
        <v>2.075926138812478E-4</v>
      </c>
      <c r="AT174" s="70">
        <f t="shared" si="86"/>
        <v>1.637967091740695E-4</v>
      </c>
      <c r="AU174" s="68">
        <f t="shared" si="86"/>
        <v>-1.5706458060882312E-4</v>
      </c>
      <c r="AV174" s="68">
        <f t="shared" si="86"/>
        <v>1.4940044878207525E-4</v>
      </c>
      <c r="AW174" s="68">
        <f t="shared" si="85"/>
        <v>1.4161292069706096E-4</v>
      </c>
      <c r="AX174" s="68">
        <f t="shared" si="85"/>
        <v>1.4550249211685095E-4</v>
      </c>
      <c r="AY174" s="68">
        <f t="shared" si="85"/>
        <v>0</v>
      </c>
      <c r="AZ174" s="69">
        <f t="shared" si="85"/>
        <v>3.0094823985624174E-4</v>
      </c>
      <c r="BA174" s="70">
        <f t="shared" si="85"/>
        <v>9.8439831441045879E-5</v>
      </c>
      <c r="BB174" s="68">
        <f t="shared" si="85"/>
        <v>2.3575202202672944E-5</v>
      </c>
      <c r="BC174" s="68">
        <f t="shared" si="85"/>
        <v>9.3815953451404453E-5</v>
      </c>
      <c r="BD174" s="68">
        <f t="shared" si="85"/>
        <v>8.9174056962423246E-5</v>
      </c>
      <c r="BE174" s="68">
        <f t="shared" si="85"/>
        <v>9.3543173563996355E-5</v>
      </c>
      <c r="BF174" s="68">
        <f t="shared" si="85"/>
        <v>0</v>
      </c>
      <c r="BG174" s="69">
        <f t="shared" si="85"/>
        <v>2.4066458264176068E-4</v>
      </c>
      <c r="BH174" s="70">
        <f t="shared" si="85"/>
        <v>9.6821490528764282E-5</v>
      </c>
      <c r="BI174" s="68">
        <f t="shared" si="85"/>
        <v>2.9856989314787434E-5</v>
      </c>
      <c r="BJ174" s="68">
        <f t="shared" si="85"/>
        <v>9.5249746763758356E-5</v>
      </c>
      <c r="BK174" s="68">
        <f t="shared" si="85"/>
        <v>9.0105006950022594E-5</v>
      </c>
      <c r="BL174" s="68">
        <f t="shared" si="85"/>
        <v>9.2145159923159547E-5</v>
      </c>
      <c r="BM174" s="68">
        <f t="shared" si="87"/>
        <v>3.467046968418028E-5</v>
      </c>
      <c r="BN174" s="69">
        <f t="shared" si="87"/>
        <v>1.8323062347636927E-4</v>
      </c>
      <c r="BO174" s="70">
        <f t="shared" si="67"/>
        <v>-4.1635148126402996E-2</v>
      </c>
      <c r="BP174" s="68">
        <f t="shared" si="68"/>
        <v>-4.5044508831736052E-2</v>
      </c>
      <c r="BQ174" s="68">
        <f t="shared" si="69"/>
        <v>1.5765283429155067E-2</v>
      </c>
      <c r="BR174" s="69">
        <f t="shared" si="70"/>
        <v>7.4118452616798967E-3</v>
      </c>
      <c r="BS174" s="70">
        <f t="shared" si="71"/>
        <v>0.90580973518175212</v>
      </c>
      <c r="BT174" s="68">
        <f t="shared" si="72"/>
        <v>0.90154733491260308</v>
      </c>
      <c r="BU174" s="68">
        <f t="shared" si="73"/>
        <v>0.92139585201579821</v>
      </c>
      <c r="BV174" s="69">
        <f t="shared" si="74"/>
        <v>0.89372564332564175</v>
      </c>
      <c r="BW174" s="70">
        <f t="shared" si="75"/>
        <v>0.944081337634186</v>
      </c>
      <c r="BX174" s="68">
        <f t="shared" si="76"/>
        <v>1</v>
      </c>
      <c r="BY174" s="68">
        <f t="shared" si="77"/>
        <v>1</v>
      </c>
      <c r="BZ174" s="69">
        <f t="shared" si="78"/>
        <v>0.98634169225504331</v>
      </c>
      <c r="CA174" s="71">
        <f t="shared" si="79"/>
        <v>0.57239522065069826</v>
      </c>
      <c r="CB174" s="72">
        <f t="shared" si="80"/>
        <v>0.57764013272215653</v>
      </c>
      <c r="CC174" s="72">
        <f t="shared" si="81"/>
        <v>0.3981470697720052</v>
      </c>
      <c r="CD174" s="73">
        <f t="shared" si="82"/>
        <v>0.39897580239452357</v>
      </c>
    </row>
    <row r="175" spans="1:82" s="38" customFormat="1" x14ac:dyDescent="0.25">
      <c r="A175" s="37">
        <v>92</v>
      </c>
      <c r="B175" s="38" t="s">
        <v>297</v>
      </c>
      <c r="C175" s="39">
        <v>83366271</v>
      </c>
      <c r="D175" s="40">
        <v>1935934.29</v>
      </c>
      <c r="E175" s="40">
        <v>85302205.290000007</v>
      </c>
      <c r="F175" s="40">
        <v>80102505.709999993</v>
      </c>
      <c r="G175" s="40">
        <v>74254480.429999992</v>
      </c>
      <c r="H175" s="40">
        <v>5848025.2799999965</v>
      </c>
      <c r="I175" s="41">
        <v>5199699.5800000029</v>
      </c>
      <c r="J175" s="39">
        <v>97787207</v>
      </c>
      <c r="K175" s="40">
        <v>-1724446.1499999992</v>
      </c>
      <c r="L175" s="40">
        <v>96062760.849999994</v>
      </c>
      <c r="M175" s="40">
        <v>87924798.650000006</v>
      </c>
      <c r="N175" s="40">
        <v>84030221.50999999</v>
      </c>
      <c r="O175" s="40">
        <v>3894577.1399999997</v>
      </c>
      <c r="P175" s="41">
        <v>8137962.200000003</v>
      </c>
      <c r="Q175" s="39">
        <v>94324019.379999995</v>
      </c>
      <c r="R175" s="40">
        <v>3006940.0599999968</v>
      </c>
      <c r="S175" s="40">
        <v>97330959.439999998</v>
      </c>
      <c r="T175" s="40">
        <v>90718467.99000001</v>
      </c>
      <c r="U175" s="40">
        <v>85534106.640000001</v>
      </c>
      <c r="V175" s="40">
        <v>5184361.3499999996</v>
      </c>
      <c r="W175" s="41">
        <v>6612491.4499999993</v>
      </c>
      <c r="X175" s="39">
        <v>94260893.539999992</v>
      </c>
      <c r="Y175" s="40">
        <v>-179572.00000000186</v>
      </c>
      <c r="Z175" s="40">
        <v>94081321.539999992</v>
      </c>
      <c r="AA175" s="40">
        <v>85683311.089999989</v>
      </c>
      <c r="AB175" s="40">
        <v>82336669.230000004</v>
      </c>
      <c r="AC175" s="40">
        <v>3346641.860000005</v>
      </c>
      <c r="AD175" s="41">
        <v>8398010.4499999974</v>
      </c>
      <c r="AE175" s="40">
        <v>369738390.91999996</v>
      </c>
      <c r="AF175" s="40">
        <v>3038856.1999999955</v>
      </c>
      <c r="AG175" s="40">
        <v>372777247.11999995</v>
      </c>
      <c r="AH175" s="40">
        <v>344429083.43999994</v>
      </c>
      <c r="AI175" s="40">
        <v>326155477.80999994</v>
      </c>
      <c r="AJ175" s="40">
        <v>18273605.630000003</v>
      </c>
      <c r="AK175" s="42">
        <v>28348163.680000003</v>
      </c>
      <c r="AM175" s="46">
        <f t="shared" si="60"/>
        <v>8.2527330914713062E-3</v>
      </c>
      <c r="AN175" s="44">
        <f t="shared" si="61"/>
        <v>2.1933157698808183E-3</v>
      </c>
      <c r="AO175" s="44">
        <f t="shared" si="62"/>
        <v>7.7658242993951295E-3</v>
      </c>
      <c r="AP175" s="44">
        <f t="shared" si="63"/>
        <v>7.7954628979649294E-3</v>
      </c>
      <c r="AQ175" s="44">
        <f t="shared" si="64"/>
        <v>7.4326934350057994E-3</v>
      </c>
      <c r="AR175" s="44">
        <f t="shared" si="65"/>
        <v>2.0499456831661614E-2</v>
      </c>
      <c r="AS175" s="45">
        <f t="shared" si="66"/>
        <v>7.3361383824247567E-3</v>
      </c>
      <c r="AT175" s="46">
        <f t="shared" si="86"/>
        <v>9.7538359597280216E-3</v>
      </c>
      <c r="AU175" s="44">
        <f t="shared" si="86"/>
        <v>-3.6616284478291428E-3</v>
      </c>
      <c r="AV175" s="44">
        <f t="shared" si="86"/>
        <v>9.1519169216869901E-3</v>
      </c>
      <c r="AW175" s="44">
        <f t="shared" si="85"/>
        <v>8.8070574925579251E-3</v>
      </c>
      <c r="AX175" s="44">
        <f t="shared" si="85"/>
        <v>8.6481359706099721E-3</v>
      </c>
      <c r="AY175" s="44">
        <f t="shared" si="85"/>
        <v>1.4593129646977338E-2</v>
      </c>
      <c r="AZ175" s="45">
        <f t="shared" si="85"/>
        <v>1.5862991879628776E-2</v>
      </c>
      <c r="BA175" s="46">
        <f t="shared" si="85"/>
        <v>8.9977533512823216E-3</v>
      </c>
      <c r="BB175" s="44">
        <f t="shared" si="85"/>
        <v>4.3573188226576579E-3</v>
      </c>
      <c r="BC175" s="44">
        <f t="shared" si="85"/>
        <v>8.7111453322809857E-3</v>
      </c>
      <c r="BD175" s="44">
        <f t="shared" si="85"/>
        <v>8.3759781963981469E-3</v>
      </c>
      <c r="BE175" s="44">
        <f t="shared" si="85"/>
        <v>8.2842410828999936E-3</v>
      </c>
      <c r="BF175" s="44">
        <f t="shared" si="85"/>
        <v>1.0248340811235894E-2</v>
      </c>
      <c r="BG175" s="45">
        <f t="shared" si="85"/>
        <v>1.9314318964197847E-2</v>
      </c>
      <c r="BH175" s="46">
        <f t="shared" si="87"/>
        <v>8.5487313034358619E-3</v>
      </c>
      <c r="BI175" s="44">
        <f t="shared" si="87"/>
        <v>-6.7757385352709525E-4</v>
      </c>
      <c r="BJ175" s="44">
        <f t="shared" si="87"/>
        <v>8.3321779454385986E-3</v>
      </c>
      <c r="BK175" s="44">
        <f t="shared" si="87"/>
        <v>8.0321580119426753E-3</v>
      </c>
      <c r="BL175" s="44">
        <f t="shared" si="87"/>
        <v>8.0024968137774669E-3</v>
      </c>
      <c r="BM175" s="44">
        <f t="shared" si="87"/>
        <v>8.8381048290141154E-3</v>
      </c>
      <c r="BN175" s="45">
        <f t="shared" si="87"/>
        <v>1.3462858550462942E-2</v>
      </c>
      <c r="BO175" s="46">
        <f t="shared" si="67"/>
        <v>2.322203292504231E-2</v>
      </c>
      <c r="BP175" s="44">
        <f t="shared" si="68"/>
        <v>-1.7634680475125945E-2</v>
      </c>
      <c r="BQ175" s="44">
        <f t="shared" si="69"/>
        <v>3.1878837222638262E-2</v>
      </c>
      <c r="BR175" s="45">
        <f t="shared" si="70"/>
        <v>-1.9050530209943294E-3</v>
      </c>
      <c r="BS175" s="46">
        <f t="shared" si="71"/>
        <v>0.93904378483155615</v>
      </c>
      <c r="BT175" s="44">
        <f t="shared" si="72"/>
        <v>0.91528494363484669</v>
      </c>
      <c r="BU175" s="44">
        <f t="shared" si="73"/>
        <v>0.93206178704036835</v>
      </c>
      <c r="BV175" s="45">
        <f t="shared" si="74"/>
        <v>0.91073668702209432</v>
      </c>
      <c r="BW175" s="46">
        <f t="shared" si="75"/>
        <v>0.92699322913602766</v>
      </c>
      <c r="BX175" s="44">
        <f t="shared" si="76"/>
        <v>0.95570558932408756</v>
      </c>
      <c r="BY175" s="44">
        <f t="shared" si="77"/>
        <v>0.94285219465377779</v>
      </c>
      <c r="BZ175" s="45">
        <f t="shared" si="78"/>
        <v>0.96094173045571574</v>
      </c>
      <c r="CA175" s="47">
        <f t="shared" si="79"/>
        <v>32.40324463643968</v>
      </c>
      <c r="CB175" s="48">
        <f t="shared" si="80"/>
        <v>35.92405151910976</v>
      </c>
      <c r="CC175" s="48">
        <f t="shared" si="81"/>
        <v>37.397324838269917</v>
      </c>
      <c r="CD175" s="49">
        <f t="shared" si="82"/>
        <v>35.565578387357604</v>
      </c>
    </row>
    <row r="176" spans="1:82" s="51" customFormat="1" x14ac:dyDescent="0.25">
      <c r="A176" s="50" t="s">
        <v>298</v>
      </c>
      <c r="B176" s="51" t="s">
        <v>299</v>
      </c>
      <c r="C176" s="52">
        <v>21881067</v>
      </c>
      <c r="D176" s="53">
        <v>203534</v>
      </c>
      <c r="E176" s="53">
        <v>22084601</v>
      </c>
      <c r="F176" s="53">
        <v>20579623.350000001</v>
      </c>
      <c r="G176" s="53">
        <v>19354458.540000003</v>
      </c>
      <c r="H176" s="53">
        <v>1225164.8099999991</v>
      </c>
      <c r="I176" s="54">
        <v>1504977.6500000004</v>
      </c>
      <c r="J176" s="52">
        <v>23703009</v>
      </c>
      <c r="K176" s="53">
        <v>180305.8600000001</v>
      </c>
      <c r="L176" s="53">
        <v>23883314.860000003</v>
      </c>
      <c r="M176" s="53">
        <v>22276555.890000001</v>
      </c>
      <c r="N176" s="53">
        <v>21577617.829999998</v>
      </c>
      <c r="O176" s="53">
        <v>698938.06000000052</v>
      </c>
      <c r="P176" s="54">
        <v>1606758.9700000002</v>
      </c>
      <c r="Q176" s="52">
        <v>21061701</v>
      </c>
      <c r="R176" s="53">
        <v>286870.99000000022</v>
      </c>
      <c r="S176" s="53">
        <v>21348571.990000002</v>
      </c>
      <c r="T176" s="53">
        <v>20071076.730000004</v>
      </c>
      <c r="U176" s="53">
        <v>19147242.810000002</v>
      </c>
      <c r="V176" s="53">
        <v>923833.91999999993</v>
      </c>
      <c r="W176" s="54">
        <v>1277495.2600000002</v>
      </c>
      <c r="X176" s="52">
        <v>21918062.759999998</v>
      </c>
      <c r="Y176" s="53">
        <v>-55553.099999999627</v>
      </c>
      <c r="Z176" s="53">
        <v>21862509.66</v>
      </c>
      <c r="AA176" s="53">
        <v>20227213.239999998</v>
      </c>
      <c r="AB176" s="53">
        <v>19608221.580000002</v>
      </c>
      <c r="AC176" s="53">
        <v>618991.65999999933</v>
      </c>
      <c r="AD176" s="54">
        <v>1635296.4200000004</v>
      </c>
      <c r="AE176" s="53">
        <v>88563839.75999999</v>
      </c>
      <c r="AF176" s="53">
        <v>615157.7500000007</v>
      </c>
      <c r="AG176" s="53">
        <v>89178997.51000002</v>
      </c>
      <c r="AH176" s="53">
        <v>83154469.209999993</v>
      </c>
      <c r="AI176" s="53">
        <v>79687540.75999999</v>
      </c>
      <c r="AJ176" s="53">
        <v>3466928.4499999988</v>
      </c>
      <c r="AK176" s="55">
        <v>6024528.3000000007</v>
      </c>
      <c r="AM176" s="59">
        <f t="shared" si="60"/>
        <v>2.1660871182255562E-3</v>
      </c>
      <c r="AN176" s="57">
        <f t="shared" si="61"/>
        <v>2.3059374185005138E-4</v>
      </c>
      <c r="AO176" s="57">
        <f t="shared" si="62"/>
        <v>2.0105591702486918E-3</v>
      </c>
      <c r="AP176" s="57">
        <f t="shared" si="63"/>
        <v>2.002779923761985E-3</v>
      </c>
      <c r="AQ176" s="57">
        <f t="shared" si="64"/>
        <v>1.9373343681794849E-3</v>
      </c>
      <c r="AR176" s="57">
        <f t="shared" si="65"/>
        <v>4.2946485235210718E-3</v>
      </c>
      <c r="AS176" s="58">
        <f t="shared" si="66"/>
        <v>2.1233388839084445E-3</v>
      </c>
      <c r="AT176" s="59">
        <f t="shared" si="86"/>
        <v>2.3642689941840442E-3</v>
      </c>
      <c r="AU176" s="57">
        <f t="shared" si="86"/>
        <v>3.8285513658185231E-4</v>
      </c>
      <c r="AV176" s="57">
        <f t="shared" si="86"/>
        <v>2.2753678062045037E-3</v>
      </c>
      <c r="AW176" s="57">
        <f t="shared" si="85"/>
        <v>2.2313489649306109E-3</v>
      </c>
      <c r="AX176" s="57">
        <f t="shared" si="85"/>
        <v>2.2207030942253442E-3</v>
      </c>
      <c r="AY176" s="57">
        <f t="shared" si="85"/>
        <v>2.6189476695759667E-3</v>
      </c>
      <c r="AZ176" s="58">
        <f t="shared" si="85"/>
        <v>3.1319885577289468E-3</v>
      </c>
      <c r="BA176" s="59">
        <f t="shared" si="85"/>
        <v>2.0091169990645945E-3</v>
      </c>
      <c r="BB176" s="57">
        <f t="shared" si="85"/>
        <v>4.1570112455166101E-4</v>
      </c>
      <c r="BC176" s="57">
        <f t="shared" si="85"/>
        <v>1.9107025586878681E-3</v>
      </c>
      <c r="BD176" s="57">
        <f t="shared" si="85"/>
        <v>1.8531496925989284E-3</v>
      </c>
      <c r="BE176" s="57">
        <f t="shared" si="85"/>
        <v>1.8544693075298311E-3</v>
      </c>
      <c r="BF176" s="57">
        <f t="shared" si="85"/>
        <v>1.8262162349350968E-3</v>
      </c>
      <c r="BG176" s="58">
        <f t="shared" si="85"/>
        <v>3.7314151728530202E-3</v>
      </c>
      <c r="BH176" s="59">
        <f t="shared" si="87"/>
        <v>1.9877981439627651E-3</v>
      </c>
      <c r="BI176" s="57">
        <f t="shared" si="87"/>
        <v>-2.0961691155845806E-4</v>
      </c>
      <c r="BJ176" s="57">
        <f t="shared" si="87"/>
        <v>1.936221960312722E-3</v>
      </c>
      <c r="BK176" s="57">
        <f t="shared" si="87"/>
        <v>1.8961472288843472E-3</v>
      </c>
      <c r="BL176" s="57">
        <f t="shared" si="87"/>
        <v>1.9057697157929176E-3</v>
      </c>
      <c r="BM176" s="57">
        <f t="shared" si="87"/>
        <v>1.6346873696743427E-3</v>
      </c>
      <c r="BN176" s="58">
        <f t="shared" si="87"/>
        <v>2.6215452483199101E-3</v>
      </c>
      <c r="BO176" s="59">
        <f t="shared" si="67"/>
        <v>9.3018315788713588E-3</v>
      </c>
      <c r="BP176" s="57">
        <f t="shared" si="68"/>
        <v>7.6068764096575295E-3</v>
      </c>
      <c r="BQ176" s="57">
        <f t="shared" si="69"/>
        <v>1.362050434577911E-2</v>
      </c>
      <c r="BR176" s="58">
        <f t="shared" si="70"/>
        <v>-2.5345807523365097E-3</v>
      </c>
      <c r="BS176" s="59">
        <f t="shared" si="71"/>
        <v>0.93185398051791846</v>
      </c>
      <c r="BT176" s="57">
        <f t="shared" si="72"/>
        <v>0.93272462472573192</v>
      </c>
      <c r="BU176" s="57">
        <f t="shared" si="73"/>
        <v>0.94016015400943931</v>
      </c>
      <c r="BV176" s="58">
        <f t="shared" si="74"/>
        <v>0.92520088290723701</v>
      </c>
      <c r="BW176" s="59">
        <f t="shared" si="75"/>
        <v>0.94046709265939998</v>
      </c>
      <c r="BX176" s="57">
        <f t="shared" si="76"/>
        <v>0.9686245008675799</v>
      </c>
      <c r="BY176" s="57">
        <f t="shared" si="77"/>
        <v>0.95397188041142023</v>
      </c>
      <c r="BZ176" s="58">
        <f t="shared" si="78"/>
        <v>0.96939807512505383</v>
      </c>
      <c r="CA176" s="60">
        <f t="shared" si="79"/>
        <v>8.3249152323656634</v>
      </c>
      <c r="CB176" s="61">
        <f t="shared" si="80"/>
        <v>9.1016886447051082</v>
      </c>
      <c r="CC176" s="61">
        <f t="shared" si="81"/>
        <v>8.2739996932971849</v>
      </c>
      <c r="CD176" s="62">
        <f t="shared" si="82"/>
        <v>8.3959469924006829</v>
      </c>
    </row>
    <row r="177" spans="1:82" s="75" customFormat="1" x14ac:dyDescent="0.25">
      <c r="A177" s="74" t="s">
        <v>300</v>
      </c>
      <c r="B177" s="75" t="s">
        <v>301</v>
      </c>
      <c r="C177" s="76">
        <v>12764204</v>
      </c>
      <c r="D177" s="77">
        <v>-2114</v>
      </c>
      <c r="E177" s="77">
        <v>12762090</v>
      </c>
      <c r="F177" s="77">
        <v>11471019.09</v>
      </c>
      <c r="G177" s="77">
        <v>11051764.060000001</v>
      </c>
      <c r="H177" s="77">
        <v>419255.02999999933</v>
      </c>
      <c r="I177" s="78">
        <v>1291070.9100000001</v>
      </c>
      <c r="J177" s="76">
        <v>14130915</v>
      </c>
      <c r="K177" s="77">
        <v>-245877.50999999978</v>
      </c>
      <c r="L177" s="77">
        <v>13885037.49</v>
      </c>
      <c r="M177" s="77">
        <v>12441629.640000001</v>
      </c>
      <c r="N177" s="77">
        <v>11961499.91</v>
      </c>
      <c r="O177" s="77">
        <v>480129.73000000051</v>
      </c>
      <c r="P177" s="78">
        <v>1443407.8500000003</v>
      </c>
      <c r="Q177" s="76">
        <v>14183635</v>
      </c>
      <c r="R177" s="77">
        <v>3188.9900000002235</v>
      </c>
      <c r="S177" s="77">
        <v>14186823.99</v>
      </c>
      <c r="T177" s="77">
        <v>13108820.65</v>
      </c>
      <c r="U177" s="77">
        <v>12184986.73</v>
      </c>
      <c r="V177" s="77">
        <v>923833.91999999993</v>
      </c>
      <c r="W177" s="78">
        <v>1078003.3399999999</v>
      </c>
      <c r="X177" s="76">
        <v>14637376.76</v>
      </c>
      <c r="Y177" s="77">
        <v>-282198.09999999963</v>
      </c>
      <c r="Z177" s="77">
        <v>14355178.66</v>
      </c>
      <c r="AA177" s="77">
        <v>13122147.5</v>
      </c>
      <c r="AB177" s="77">
        <v>12529696.720000001</v>
      </c>
      <c r="AC177" s="77">
        <v>592450.77999999933</v>
      </c>
      <c r="AD177" s="78">
        <v>1233031.1600000001</v>
      </c>
      <c r="AE177" s="77">
        <v>55716130.759999998</v>
      </c>
      <c r="AF177" s="77">
        <v>-527000.61999999918</v>
      </c>
      <c r="AG177" s="77">
        <v>55189130.140000001</v>
      </c>
      <c r="AH177" s="77">
        <v>50143616.880000003</v>
      </c>
      <c r="AI177" s="77">
        <v>47727947.420000002</v>
      </c>
      <c r="AJ177" s="77">
        <v>2415669.459999999</v>
      </c>
      <c r="AK177" s="79">
        <v>5045513.2600000007</v>
      </c>
      <c r="AM177" s="83">
        <f t="shared" si="60"/>
        <v>1.263575394143399E-3</v>
      </c>
      <c r="AN177" s="81">
        <f t="shared" si="61"/>
        <v>-2.3950552255201026E-6</v>
      </c>
      <c r="AO177" s="81">
        <f t="shared" si="62"/>
        <v>1.1618474375443381E-3</v>
      </c>
      <c r="AP177" s="81">
        <f t="shared" si="63"/>
        <v>1.1163434018116988E-3</v>
      </c>
      <c r="AQ177" s="81">
        <f t="shared" si="64"/>
        <v>1.10625478352694E-3</v>
      </c>
      <c r="AR177" s="81">
        <f t="shared" si="65"/>
        <v>1.4696414562937708E-3</v>
      </c>
      <c r="AS177" s="82">
        <f t="shared" si="66"/>
        <v>1.8215427086814607E-3</v>
      </c>
      <c r="AT177" s="83">
        <f t="shared" si="86"/>
        <v>1.4094954861617031E-3</v>
      </c>
      <c r="AU177" s="81">
        <f t="shared" si="86"/>
        <v>-5.2208767742465843E-4</v>
      </c>
      <c r="AV177" s="81">
        <f t="shared" si="86"/>
        <v>1.3228300794041695E-3</v>
      </c>
      <c r="AW177" s="81">
        <f t="shared" si="85"/>
        <v>1.2462257431691344E-3</v>
      </c>
      <c r="AX177" s="81">
        <f t="shared" si="85"/>
        <v>1.2310413536373761E-3</v>
      </c>
      <c r="AY177" s="81">
        <f t="shared" si="85"/>
        <v>1.7990644800164961E-3</v>
      </c>
      <c r="AZ177" s="82">
        <f t="shared" si="85"/>
        <v>2.8135750008205281E-3</v>
      </c>
      <c r="BA177" s="83">
        <f t="shared" si="85"/>
        <v>1.3530047828058877E-3</v>
      </c>
      <c r="BB177" s="81">
        <f t="shared" si="85"/>
        <v>4.6211250889610462E-6</v>
      </c>
      <c r="BC177" s="81">
        <f t="shared" si="85"/>
        <v>1.2697243127102213E-3</v>
      </c>
      <c r="BD177" s="81">
        <f t="shared" si="85"/>
        <v>1.210329036387575E-3</v>
      </c>
      <c r="BE177" s="81">
        <f t="shared" si="85"/>
        <v>1.1801534104765071E-3</v>
      </c>
      <c r="BF177" s="81">
        <f t="shared" si="85"/>
        <v>1.8262162349350968E-3</v>
      </c>
      <c r="BG177" s="82">
        <f t="shared" si="85"/>
        <v>3.1487224612185504E-3</v>
      </c>
      <c r="BH177" s="83">
        <f t="shared" si="87"/>
        <v>1.3274964432126537E-3</v>
      </c>
      <c r="BI177" s="81">
        <f t="shared" si="87"/>
        <v>-1.0648099596541906E-3</v>
      </c>
      <c r="BJ177" s="81">
        <f t="shared" si="87"/>
        <v>1.2713459066668084E-3</v>
      </c>
      <c r="BK177" s="81">
        <f t="shared" si="87"/>
        <v>1.2301014145602918E-3</v>
      </c>
      <c r="BL177" s="81">
        <f t="shared" si="87"/>
        <v>1.2177910403359412E-3</v>
      </c>
      <c r="BM177" s="81">
        <f t="shared" si="87"/>
        <v>1.5645958900637087E-3</v>
      </c>
      <c r="BN177" s="82">
        <f t="shared" si="87"/>
        <v>1.9766734269059225E-3</v>
      </c>
      <c r="BO177" s="83">
        <f t="shared" si="67"/>
        <v>-1.6561941504538786E-4</v>
      </c>
      <c r="BP177" s="81">
        <f t="shared" si="68"/>
        <v>-1.7399970914834587E-2</v>
      </c>
      <c r="BQ177" s="81">
        <f t="shared" si="69"/>
        <v>2.248358759937226E-4</v>
      </c>
      <c r="BR177" s="82">
        <f t="shared" si="70"/>
        <v>-1.9279281023302678E-2</v>
      </c>
      <c r="BS177" s="83">
        <f t="shared" si="71"/>
        <v>0.89883546425389571</v>
      </c>
      <c r="BT177" s="81">
        <f t="shared" si="72"/>
        <v>0.89604580822777458</v>
      </c>
      <c r="BU177" s="81">
        <f t="shared" si="73"/>
        <v>0.924013765113329</v>
      </c>
      <c r="BV177" s="82">
        <f t="shared" si="74"/>
        <v>0.91410548142909698</v>
      </c>
      <c r="BW177" s="83">
        <f t="shared" si="75"/>
        <v>0.96345093433193829</v>
      </c>
      <c r="BX177" s="81">
        <f t="shared" si="76"/>
        <v>0.96140941790644718</v>
      </c>
      <c r="BY177" s="81">
        <f t="shared" si="77"/>
        <v>0.92952577926985369</v>
      </c>
      <c r="BZ177" s="82">
        <f t="shared" si="78"/>
        <v>0.95485108058722867</v>
      </c>
      <c r="CA177" s="84">
        <f t="shared" si="79"/>
        <v>4.6402822796607834</v>
      </c>
      <c r="CB177" s="85">
        <f t="shared" si="80"/>
        <v>5.0833638635695984</v>
      </c>
      <c r="CC177" s="85">
        <f t="shared" si="81"/>
        <v>5.4039142740892601</v>
      </c>
      <c r="CD177" s="86">
        <f t="shared" si="82"/>
        <v>5.446763898182108</v>
      </c>
    </row>
    <row r="178" spans="1:82" x14ac:dyDescent="0.25">
      <c r="A178" s="1" t="s">
        <v>302</v>
      </c>
      <c r="B178" t="s">
        <v>303</v>
      </c>
      <c r="C178" s="63">
        <v>5661941</v>
      </c>
      <c r="D178" s="64">
        <v>168000</v>
      </c>
      <c r="E178" s="64">
        <v>5829941</v>
      </c>
      <c r="F178" s="64">
        <v>5737184.54</v>
      </c>
      <c r="G178" s="64">
        <v>5697224.54</v>
      </c>
      <c r="H178" s="64">
        <v>39960</v>
      </c>
      <c r="I178" s="65">
        <v>92756.459999999963</v>
      </c>
      <c r="J178" s="63">
        <v>4999231</v>
      </c>
      <c r="K178" s="64">
        <v>75600</v>
      </c>
      <c r="L178" s="64">
        <v>5074831</v>
      </c>
      <c r="M178" s="64">
        <v>5074694.42</v>
      </c>
      <c r="N178" s="64">
        <v>5074694.42</v>
      </c>
      <c r="O178" s="64">
        <v>0</v>
      </c>
      <c r="P178" s="65">
        <v>136.58000000007451</v>
      </c>
      <c r="Q178" s="63">
        <v>4821530</v>
      </c>
      <c r="R178" s="64">
        <v>297000</v>
      </c>
      <c r="S178" s="64">
        <v>5118530</v>
      </c>
      <c r="T178" s="64">
        <v>5077692.47</v>
      </c>
      <c r="U178" s="64">
        <v>5077692.47</v>
      </c>
      <c r="V178" s="64">
        <v>0</v>
      </c>
      <c r="W178" s="65">
        <v>40837.530000000261</v>
      </c>
      <c r="X178" s="63">
        <v>5227214</v>
      </c>
      <c r="Y178" s="64">
        <v>156000</v>
      </c>
      <c r="Z178" s="64">
        <v>5383214</v>
      </c>
      <c r="AA178" s="64">
        <v>5167901.51</v>
      </c>
      <c r="AB178" s="64">
        <v>5167901.51</v>
      </c>
      <c r="AC178" s="64">
        <v>0</v>
      </c>
      <c r="AD178" s="65">
        <v>215312.49000000022</v>
      </c>
      <c r="AE178" s="64">
        <v>20709916</v>
      </c>
      <c r="AF178" s="64">
        <v>696600</v>
      </c>
      <c r="AG178" s="64">
        <v>21406516</v>
      </c>
      <c r="AH178" s="64">
        <v>21057472.939999998</v>
      </c>
      <c r="AI178" s="64">
        <v>21017512.939999998</v>
      </c>
      <c r="AJ178" s="64">
        <v>39960</v>
      </c>
      <c r="AK178" s="66">
        <v>349043.06000000052</v>
      </c>
      <c r="AM178" s="70">
        <f t="shared" si="60"/>
        <v>5.6049631694163381E-4</v>
      </c>
      <c r="AN178" s="68">
        <f t="shared" si="61"/>
        <v>1.9033551461086908E-4</v>
      </c>
      <c r="AO178" s="68">
        <f t="shared" si="62"/>
        <v>5.3075178218337871E-4</v>
      </c>
      <c r="AP178" s="68">
        <f t="shared" si="63"/>
        <v>5.5833470905723053E-4</v>
      </c>
      <c r="AQ178" s="68">
        <f t="shared" si="64"/>
        <v>5.7027836153444541E-4</v>
      </c>
      <c r="AR178" s="68">
        <f t="shared" si="65"/>
        <v>1.4007434232452543E-4</v>
      </c>
      <c r="AS178" s="69">
        <f t="shared" si="66"/>
        <v>1.3086798880481592E-4</v>
      </c>
      <c r="AT178" s="70">
        <f t="shared" si="86"/>
        <v>4.986509032698631E-4</v>
      </c>
      <c r="AU178" s="68">
        <f t="shared" si="86"/>
        <v>1.6052638735972318E-4</v>
      </c>
      <c r="AV178" s="68">
        <f t="shared" si="86"/>
        <v>4.8348008419332982E-4</v>
      </c>
      <c r="AW178" s="68">
        <f t="shared" si="85"/>
        <v>5.0831080878571786E-4</v>
      </c>
      <c r="AX178" s="68">
        <f t="shared" si="85"/>
        <v>5.2227218451676922E-4</v>
      </c>
      <c r="AY178" s="68">
        <f t="shared" si="85"/>
        <v>0</v>
      </c>
      <c r="AZ178" s="69">
        <f t="shared" si="85"/>
        <v>2.6622972406051222E-7</v>
      </c>
      <c r="BA178" s="70">
        <f t="shared" si="85"/>
        <v>4.5993521057486827E-4</v>
      </c>
      <c r="BB178" s="68">
        <f t="shared" si="85"/>
        <v>4.303789448763823E-4</v>
      </c>
      <c r="BC178" s="68">
        <f t="shared" si="85"/>
        <v>4.5810972145123854E-4</v>
      </c>
      <c r="BD178" s="68">
        <f t="shared" si="85"/>
        <v>4.6882010200418337E-4</v>
      </c>
      <c r="BE178" s="68">
        <f t="shared" si="85"/>
        <v>4.917901199734321E-4</v>
      </c>
      <c r="BF178" s="68">
        <f t="shared" si="85"/>
        <v>0</v>
      </c>
      <c r="BG178" s="69">
        <f t="shared" si="85"/>
        <v>1.1928167863718049E-4</v>
      </c>
      <c r="BH178" s="70">
        <f t="shared" si="87"/>
        <v>4.7406773130784588E-4</v>
      </c>
      <c r="BI178" s="68">
        <f t="shared" si="87"/>
        <v>5.8863030511564036E-4</v>
      </c>
      <c r="BJ178" s="68">
        <f t="shared" si="87"/>
        <v>4.7675666362005805E-4</v>
      </c>
      <c r="BK178" s="68">
        <f t="shared" si="87"/>
        <v>4.8445141755640747E-4</v>
      </c>
      <c r="BL178" s="68">
        <f t="shared" si="87"/>
        <v>5.0228064548210236E-4</v>
      </c>
      <c r="BM178" s="68">
        <f t="shared" si="87"/>
        <v>0</v>
      </c>
      <c r="BN178" s="69">
        <f t="shared" si="87"/>
        <v>3.4516765777755975E-4</v>
      </c>
      <c r="BO178" s="70">
        <f t="shared" si="67"/>
        <v>2.9671803362133233E-2</v>
      </c>
      <c r="BP178" s="68">
        <f t="shared" si="68"/>
        <v>1.5122325813710149E-2</v>
      </c>
      <c r="BQ178" s="68">
        <f t="shared" si="69"/>
        <v>6.1598704145779455E-2</v>
      </c>
      <c r="BR178" s="69">
        <f t="shared" si="70"/>
        <v>2.9843813549627011E-2</v>
      </c>
      <c r="BS178" s="70">
        <f t="shared" si="71"/>
        <v>0.98408964001522481</v>
      </c>
      <c r="BT178" s="68">
        <f t="shared" si="72"/>
        <v>0.99997308678850583</v>
      </c>
      <c r="BU178" s="68">
        <f t="shared" si="73"/>
        <v>0.99202162925683735</v>
      </c>
      <c r="BV178" s="69">
        <f t="shared" si="74"/>
        <v>0.96000298520549243</v>
      </c>
      <c r="BW178" s="70">
        <f t="shared" si="75"/>
        <v>0.99303491116219178</v>
      </c>
      <c r="BX178" s="68">
        <f t="shared" si="76"/>
        <v>1</v>
      </c>
      <c r="BY178" s="68">
        <f t="shared" si="77"/>
        <v>1</v>
      </c>
      <c r="BZ178" s="69">
        <f t="shared" si="78"/>
        <v>1</v>
      </c>
      <c r="CA178" s="71">
        <f t="shared" si="79"/>
        <v>2.320818712551354</v>
      </c>
      <c r="CB178" s="72">
        <f t="shared" si="80"/>
        <v>2.0734034832824588</v>
      </c>
      <c r="CC178" s="72">
        <f t="shared" si="81"/>
        <v>2.0932023978883674</v>
      </c>
      <c r="CD178" s="73">
        <f t="shared" si="82"/>
        <v>2.1451015829557472</v>
      </c>
    </row>
    <row r="179" spans="1:82" s="75" customFormat="1" x14ac:dyDescent="0.25">
      <c r="A179" s="74" t="s">
        <v>304</v>
      </c>
      <c r="B179" s="75" t="s">
        <v>305</v>
      </c>
      <c r="C179" s="76">
        <v>2494340</v>
      </c>
      <c r="D179" s="77">
        <v>10800</v>
      </c>
      <c r="E179" s="77">
        <v>2505140</v>
      </c>
      <c r="F179" s="77">
        <v>2440357.2999999998</v>
      </c>
      <c r="G179" s="77">
        <v>1682252.52</v>
      </c>
      <c r="H179" s="77">
        <v>758104.7799999998</v>
      </c>
      <c r="I179" s="78">
        <v>64782.700000000186</v>
      </c>
      <c r="J179" s="76">
        <v>3458827</v>
      </c>
      <c r="K179" s="77">
        <v>315486.18999999983</v>
      </c>
      <c r="L179" s="77">
        <v>3774313.19</v>
      </c>
      <c r="M179" s="77">
        <v>3698900.43</v>
      </c>
      <c r="N179" s="77">
        <v>3485537.1</v>
      </c>
      <c r="O179" s="77">
        <v>213363.33000000007</v>
      </c>
      <c r="P179" s="78">
        <v>75412.759999999747</v>
      </c>
      <c r="Q179" s="76">
        <v>936831</v>
      </c>
      <c r="R179" s="77">
        <v>7405</v>
      </c>
      <c r="S179" s="77">
        <v>944236</v>
      </c>
      <c r="T179" s="77">
        <v>898205.44</v>
      </c>
      <c r="U179" s="77">
        <v>898205.44</v>
      </c>
      <c r="V179" s="77">
        <v>0</v>
      </c>
      <c r="W179" s="78">
        <v>46030.560000000056</v>
      </c>
      <c r="X179" s="76">
        <v>934220</v>
      </c>
      <c r="Y179" s="77">
        <v>-9075</v>
      </c>
      <c r="Z179" s="77">
        <v>925145</v>
      </c>
      <c r="AA179" s="77">
        <v>867466.25</v>
      </c>
      <c r="AB179" s="77">
        <v>856852.85</v>
      </c>
      <c r="AC179" s="77">
        <v>10613.400000000023</v>
      </c>
      <c r="AD179" s="78">
        <v>57678.75</v>
      </c>
      <c r="AE179" s="77">
        <v>7824218</v>
      </c>
      <c r="AF179" s="77">
        <v>324616.18999999983</v>
      </c>
      <c r="AG179" s="77">
        <v>8148834.1899999995</v>
      </c>
      <c r="AH179" s="77">
        <v>7904929.4199999999</v>
      </c>
      <c r="AI179" s="77">
        <v>6922847.9100000001</v>
      </c>
      <c r="AJ179" s="77">
        <v>982081.50999999989</v>
      </c>
      <c r="AK179" s="79">
        <v>243904.77</v>
      </c>
      <c r="AM179" s="83">
        <f t="shared" si="60"/>
        <v>2.4692386995911735E-4</v>
      </c>
      <c r="AN179" s="81">
        <f t="shared" si="61"/>
        <v>1.2235854510698727E-5</v>
      </c>
      <c r="AO179" s="81">
        <f t="shared" si="62"/>
        <v>2.2806534742270452E-4</v>
      </c>
      <c r="AP179" s="81">
        <f t="shared" si="63"/>
        <v>2.374921311300871E-4</v>
      </c>
      <c r="AQ179" s="81">
        <f t="shared" si="64"/>
        <v>1.6838939804061012E-4</v>
      </c>
      <c r="AR179" s="81">
        <f t="shared" si="65"/>
        <v>2.6574331449344094E-3</v>
      </c>
      <c r="AS179" s="82">
        <f t="shared" si="66"/>
        <v>9.1400444328575885E-5</v>
      </c>
      <c r="AT179" s="83">
        <f t="shared" si="86"/>
        <v>3.450025029457912E-4</v>
      </c>
      <c r="AU179" s="81">
        <f t="shared" si="86"/>
        <v>6.6989230611882544E-4</v>
      </c>
      <c r="AV179" s="81">
        <f t="shared" si="86"/>
        <v>3.5957951286913698E-4</v>
      </c>
      <c r="AW179" s="81">
        <f t="shared" si="85"/>
        <v>3.7050330789989509E-4</v>
      </c>
      <c r="AX179" s="81">
        <f t="shared" si="85"/>
        <v>3.5872092480225537E-4</v>
      </c>
      <c r="AY179" s="81">
        <f t="shared" si="85"/>
        <v>7.9948056609832889E-4</v>
      </c>
      <c r="AZ179" s="82">
        <f t="shared" si="85"/>
        <v>1.469989624061401E-4</v>
      </c>
      <c r="BA179" s="83">
        <f t="shared" si="85"/>
        <v>8.9366147936041968E-5</v>
      </c>
      <c r="BB179" s="81">
        <f t="shared" si="85"/>
        <v>1.0730491874779836E-5</v>
      </c>
      <c r="BC179" s="81">
        <f t="shared" si="85"/>
        <v>8.4509359316880367E-5</v>
      </c>
      <c r="BD179" s="81">
        <f t="shared" si="85"/>
        <v>8.2930734480166811E-5</v>
      </c>
      <c r="BE179" s="81">
        <f t="shared" si="85"/>
        <v>8.6993957138642824E-5</v>
      </c>
      <c r="BF179" s="81">
        <f t="shared" si="85"/>
        <v>0</v>
      </c>
      <c r="BG179" s="82">
        <f t="shared" si="85"/>
        <v>1.3444991568807972E-4</v>
      </c>
      <c r="BH179" s="83">
        <f t="shared" si="87"/>
        <v>8.4726501716290124E-5</v>
      </c>
      <c r="BI179" s="81">
        <f t="shared" si="87"/>
        <v>-3.4242436018746385E-5</v>
      </c>
      <c r="BJ179" s="81">
        <f t="shared" si="87"/>
        <v>8.1934146323140526E-5</v>
      </c>
      <c r="BK179" s="81">
        <f t="shared" si="87"/>
        <v>8.1318355948087909E-5</v>
      </c>
      <c r="BL179" s="81">
        <f t="shared" si="87"/>
        <v>8.3279567489508713E-5</v>
      </c>
      <c r="BM179" s="81">
        <f t="shared" si="87"/>
        <v>2.802879594420016E-5</v>
      </c>
      <c r="BN179" s="82">
        <f t="shared" si="87"/>
        <v>9.2464859056887055E-5</v>
      </c>
      <c r="BO179" s="83">
        <f t="shared" si="67"/>
        <v>4.3298026732522428E-3</v>
      </c>
      <c r="BP179" s="81">
        <f t="shared" si="68"/>
        <v>9.1211902185336188E-2</v>
      </c>
      <c r="BQ179" s="81">
        <f t="shared" si="69"/>
        <v>7.9043071802705079E-3</v>
      </c>
      <c r="BR179" s="82">
        <f t="shared" si="70"/>
        <v>-9.7139859990152209E-3</v>
      </c>
      <c r="BS179" s="83">
        <f t="shared" si="71"/>
        <v>0.97414008797911489</v>
      </c>
      <c r="BT179" s="81">
        <f t="shared" si="72"/>
        <v>0.98001947474846418</v>
      </c>
      <c r="BU179" s="81">
        <f t="shared" si="73"/>
        <v>0.95125100080911973</v>
      </c>
      <c r="BV179" s="82">
        <f t="shared" si="74"/>
        <v>0.93765436769371291</v>
      </c>
      <c r="BW179" s="83">
        <f t="shared" si="75"/>
        <v>0.68934680999376619</v>
      </c>
      <c r="BX179" s="81">
        <f t="shared" si="76"/>
        <v>0.94231709286643328</v>
      </c>
      <c r="BY179" s="81">
        <f t="shared" si="77"/>
        <v>1</v>
      </c>
      <c r="BZ179" s="82">
        <f t="shared" si="78"/>
        <v>0.98776505714199248</v>
      </c>
      <c r="CA179" s="84">
        <f t="shared" si="79"/>
        <v>0.98717878911932266</v>
      </c>
      <c r="CB179" s="85">
        <f t="shared" si="80"/>
        <v>1.5112856856269554</v>
      </c>
      <c r="CC179" s="85">
        <f t="shared" si="81"/>
        <v>0.37027169170100926</v>
      </c>
      <c r="CD179" s="86">
        <f t="shared" si="82"/>
        <v>0.36006940581878194</v>
      </c>
    </row>
    <row r="180" spans="1:82" x14ac:dyDescent="0.25">
      <c r="A180" s="1" t="s">
        <v>306</v>
      </c>
      <c r="B180" t="s">
        <v>307</v>
      </c>
      <c r="C180" s="63">
        <v>960582</v>
      </c>
      <c r="D180" s="64">
        <v>26848</v>
      </c>
      <c r="E180" s="64">
        <v>987430</v>
      </c>
      <c r="F180" s="64">
        <v>931062.42</v>
      </c>
      <c r="G180" s="64">
        <v>923217.42</v>
      </c>
      <c r="H180" s="64">
        <v>7845</v>
      </c>
      <c r="I180" s="65">
        <v>56367.579999999958</v>
      </c>
      <c r="J180" s="63">
        <v>1114036</v>
      </c>
      <c r="K180" s="64">
        <v>35097.180000000051</v>
      </c>
      <c r="L180" s="64">
        <v>1149133.1800000002</v>
      </c>
      <c r="M180" s="64">
        <v>1061331.3999999999</v>
      </c>
      <c r="N180" s="64">
        <v>1055886.3999999999</v>
      </c>
      <c r="O180" s="64">
        <v>5445</v>
      </c>
      <c r="P180" s="65">
        <v>87801.780000000028</v>
      </c>
      <c r="Q180" s="63">
        <v>1119705</v>
      </c>
      <c r="R180" s="64">
        <v>-20723</v>
      </c>
      <c r="S180" s="64">
        <v>1098982</v>
      </c>
      <c r="T180" s="64">
        <v>986358.17</v>
      </c>
      <c r="U180" s="64">
        <v>986358.17</v>
      </c>
      <c r="V180" s="64">
        <v>0</v>
      </c>
      <c r="W180" s="65">
        <v>112623.82999999996</v>
      </c>
      <c r="X180" s="63">
        <v>1119252</v>
      </c>
      <c r="Y180" s="64">
        <v>79720</v>
      </c>
      <c r="Z180" s="64">
        <v>1198972</v>
      </c>
      <c r="AA180" s="64">
        <v>1069697.98</v>
      </c>
      <c r="AB180" s="64">
        <v>1053770.5</v>
      </c>
      <c r="AC180" s="64">
        <v>15927.479999999981</v>
      </c>
      <c r="AD180" s="65">
        <v>129274.02000000002</v>
      </c>
      <c r="AE180" s="64">
        <v>4313575</v>
      </c>
      <c r="AF180" s="64">
        <v>120942.18000000005</v>
      </c>
      <c r="AG180" s="64">
        <v>4434517.18</v>
      </c>
      <c r="AH180" s="64">
        <v>4048449.9699999997</v>
      </c>
      <c r="AI180" s="64">
        <v>4019232.4899999998</v>
      </c>
      <c r="AJ180" s="64">
        <v>29217.479999999981</v>
      </c>
      <c r="AK180" s="66">
        <v>386067.20999999996</v>
      </c>
      <c r="AM180" s="70">
        <f t="shared" si="60"/>
        <v>9.5091537181406252E-5</v>
      </c>
      <c r="AN180" s="68">
        <f t="shared" si="61"/>
        <v>3.0417427954003652E-5</v>
      </c>
      <c r="AO180" s="68">
        <f t="shared" si="62"/>
        <v>8.9894603098270397E-5</v>
      </c>
      <c r="AP180" s="68">
        <f t="shared" si="63"/>
        <v>9.0609681762968182E-5</v>
      </c>
      <c r="AQ180" s="68">
        <f t="shared" si="64"/>
        <v>9.2411825077489044E-5</v>
      </c>
      <c r="AR180" s="68">
        <f t="shared" si="65"/>
        <v>2.7499579968365913E-5</v>
      </c>
      <c r="AS180" s="69">
        <f t="shared" si="66"/>
        <v>7.952774209359179E-5</v>
      </c>
      <c r="AT180" s="70">
        <f t="shared" si="86"/>
        <v>1.1112010180668691E-4</v>
      </c>
      <c r="AU180" s="68">
        <f t="shared" si="86"/>
        <v>7.4524120527962143E-5</v>
      </c>
      <c r="AV180" s="68">
        <f t="shared" si="86"/>
        <v>1.0947812973786692E-4</v>
      </c>
      <c r="AW180" s="68">
        <f t="shared" si="85"/>
        <v>1.063091050758635E-4</v>
      </c>
      <c r="AX180" s="68">
        <f t="shared" si="85"/>
        <v>1.0866863126894391E-4</v>
      </c>
      <c r="AY180" s="68">
        <f t="shared" si="85"/>
        <v>2.0402623461142077E-5</v>
      </c>
      <c r="AZ180" s="69">
        <f t="shared" si="85"/>
        <v>1.7114836477821833E-4</v>
      </c>
      <c r="BA180" s="70">
        <f t="shared" si="85"/>
        <v>1.0681085774779643E-4</v>
      </c>
      <c r="BB180" s="68">
        <f t="shared" si="85"/>
        <v>-3.0029437288462192E-5</v>
      </c>
      <c r="BC180" s="68">
        <f t="shared" si="85"/>
        <v>9.8359165209527927E-5</v>
      </c>
      <c r="BD180" s="68">
        <f t="shared" si="85"/>
        <v>9.1069819727002821E-5</v>
      </c>
      <c r="BE180" s="68">
        <f t="shared" si="85"/>
        <v>9.5531819941248826E-5</v>
      </c>
      <c r="BF180" s="68">
        <f t="shared" si="85"/>
        <v>0</v>
      </c>
      <c r="BG180" s="69">
        <f t="shared" si="85"/>
        <v>3.2896111730920939E-4</v>
      </c>
      <c r="BH180" s="70">
        <f t="shared" si="87"/>
        <v>1.0150746772597586E-4</v>
      </c>
      <c r="BI180" s="68">
        <f t="shared" si="87"/>
        <v>3.0080517899883877E-4</v>
      </c>
      <c r="BJ180" s="68">
        <f t="shared" si="87"/>
        <v>1.0618524370271519E-4</v>
      </c>
      <c r="BK180" s="68">
        <f t="shared" si="87"/>
        <v>1.0027604081955997E-4</v>
      </c>
      <c r="BL180" s="68">
        <f t="shared" si="87"/>
        <v>1.0241846248536531E-4</v>
      </c>
      <c r="BM180" s="68">
        <f t="shared" si="87"/>
        <v>4.2062683666433725E-5</v>
      </c>
      <c r="BN180" s="69">
        <f t="shared" si="87"/>
        <v>2.0723930457954099E-4</v>
      </c>
      <c r="BO180" s="70">
        <f t="shared" si="67"/>
        <v>2.7949722147614674E-2</v>
      </c>
      <c r="BP180" s="68">
        <f t="shared" si="68"/>
        <v>3.1504529476605828E-2</v>
      </c>
      <c r="BQ180" s="68">
        <f t="shared" si="69"/>
        <v>-1.8507553328778563E-2</v>
      </c>
      <c r="BR180" s="69">
        <f t="shared" si="70"/>
        <v>7.1226140315139033E-2</v>
      </c>
      <c r="BS180" s="70">
        <f t="shared" si="71"/>
        <v>0.94291485978752931</v>
      </c>
      <c r="BT180" s="68">
        <f t="shared" si="72"/>
        <v>0.92359303383790536</v>
      </c>
      <c r="BU180" s="68">
        <f t="shared" si="73"/>
        <v>0.8975198592879593</v>
      </c>
      <c r="BV180" s="69">
        <f t="shared" si="74"/>
        <v>0.89217928358627219</v>
      </c>
      <c r="BW180" s="70">
        <f t="shared" si="75"/>
        <v>0.9915741417208096</v>
      </c>
      <c r="BX180" s="68">
        <f t="shared" si="76"/>
        <v>0.9948696514585359</v>
      </c>
      <c r="BY180" s="68">
        <f t="shared" si="77"/>
        <v>1</v>
      </c>
      <c r="BZ180" s="69">
        <f t="shared" si="78"/>
        <v>0.98511030188165827</v>
      </c>
      <c r="CA180" s="71">
        <f t="shared" si="79"/>
        <v>0.37663545103420154</v>
      </c>
      <c r="CB180" s="72">
        <f t="shared" si="80"/>
        <v>0.43363561222609504</v>
      </c>
      <c r="CC180" s="72">
        <f t="shared" si="81"/>
        <v>0.40661132961854662</v>
      </c>
      <c r="CD180" s="73">
        <f t="shared" si="82"/>
        <v>0.44401210544404612</v>
      </c>
    </row>
    <row r="181" spans="1:82" s="51" customFormat="1" x14ac:dyDescent="0.25">
      <c r="A181" s="50" t="s">
        <v>308</v>
      </c>
      <c r="B181" s="51" t="s">
        <v>309</v>
      </c>
      <c r="C181" s="52">
        <v>10920450</v>
      </c>
      <c r="D181" s="53">
        <v>759373.75</v>
      </c>
      <c r="E181" s="53">
        <v>11679823.75</v>
      </c>
      <c r="F181" s="53">
        <v>10502351.68</v>
      </c>
      <c r="G181" s="53">
        <v>9235496.6099999994</v>
      </c>
      <c r="H181" s="53">
        <v>1266855.0699999989</v>
      </c>
      <c r="I181" s="54">
        <v>1177472.0700000008</v>
      </c>
      <c r="J181" s="52">
        <v>11584183</v>
      </c>
      <c r="K181" s="53">
        <v>-81518.590000000142</v>
      </c>
      <c r="L181" s="53">
        <v>11502664.41</v>
      </c>
      <c r="M181" s="53">
        <v>10961183.649999999</v>
      </c>
      <c r="N181" s="53">
        <v>9676896.9299999997</v>
      </c>
      <c r="O181" s="53">
        <v>1284286.7200000002</v>
      </c>
      <c r="P181" s="54">
        <v>541480.75999999954</v>
      </c>
      <c r="Q181" s="52">
        <v>13348171</v>
      </c>
      <c r="R181" s="53">
        <v>-183638.94999999925</v>
      </c>
      <c r="S181" s="53">
        <v>13164532.050000001</v>
      </c>
      <c r="T181" s="53">
        <v>11811640.5</v>
      </c>
      <c r="U181" s="53">
        <v>10109070.34</v>
      </c>
      <c r="V181" s="53">
        <v>1702570.1599999997</v>
      </c>
      <c r="W181" s="54">
        <v>1352891.5500000012</v>
      </c>
      <c r="X181" s="52">
        <v>13299947</v>
      </c>
      <c r="Y181" s="53">
        <v>343577.08999999985</v>
      </c>
      <c r="Z181" s="53">
        <v>13643524.09</v>
      </c>
      <c r="AA181" s="53">
        <v>12134097.189999999</v>
      </c>
      <c r="AB181" s="53">
        <v>11629388.98</v>
      </c>
      <c r="AC181" s="53">
        <v>504708.2099999995</v>
      </c>
      <c r="AD181" s="54">
        <v>1509426.9</v>
      </c>
      <c r="AE181" s="53">
        <v>49152751</v>
      </c>
      <c r="AF181" s="53">
        <v>837793.30000000051</v>
      </c>
      <c r="AG181" s="53">
        <v>49990544.299999997</v>
      </c>
      <c r="AH181" s="53">
        <v>45409273.019999996</v>
      </c>
      <c r="AI181" s="53">
        <v>40650852.859999999</v>
      </c>
      <c r="AJ181" s="53">
        <v>4758420.1599999983</v>
      </c>
      <c r="AK181" s="55">
        <v>4581271.2800000012</v>
      </c>
      <c r="AM181" s="59">
        <f t="shared" si="60"/>
        <v>1.0810554197483275E-3</v>
      </c>
      <c r="AN181" s="57">
        <f t="shared" si="61"/>
        <v>8.6033210409663962E-4</v>
      </c>
      <c r="AO181" s="57">
        <f t="shared" si="62"/>
        <v>1.0633190406043995E-3</v>
      </c>
      <c r="AP181" s="57">
        <f t="shared" si="63"/>
        <v>1.0220740554511632E-3</v>
      </c>
      <c r="AQ181" s="57">
        <f t="shared" si="64"/>
        <v>9.2445081595954174E-4</v>
      </c>
      <c r="AR181" s="57">
        <f t="shared" si="65"/>
        <v>4.4407880568253372E-3</v>
      </c>
      <c r="AS181" s="58">
        <f t="shared" si="66"/>
        <v>1.6612686779416072E-3</v>
      </c>
      <c r="AT181" s="59">
        <f t="shared" si="86"/>
        <v>1.1554703746623016E-3</v>
      </c>
      <c r="AU181" s="57">
        <f t="shared" si="86"/>
        <v>-1.73093713695218E-4</v>
      </c>
      <c r="AV181" s="57">
        <f t="shared" si="86"/>
        <v>1.095860957220924E-3</v>
      </c>
      <c r="AW181" s="57">
        <f t="shared" si="85"/>
        <v>1.0979356913436151E-3</v>
      </c>
      <c r="AX181" s="57">
        <f t="shared" si="85"/>
        <v>9.9591693227012428E-4</v>
      </c>
      <c r="AY181" s="57">
        <f t="shared" si="85"/>
        <v>4.8122715085959986E-3</v>
      </c>
      <c r="AZ181" s="58">
        <f t="shared" si="85"/>
        <v>1.0554859666041712E-3</v>
      </c>
      <c r="BA181" s="59">
        <f t="shared" si="85"/>
        <v>1.273308231966689E-3</v>
      </c>
      <c r="BB181" s="57">
        <f t="shared" si="85"/>
        <v>-2.6610888060338858E-4</v>
      </c>
      <c r="BC181" s="57">
        <f t="shared" si="85"/>
        <v>1.1782289271453723E-3</v>
      </c>
      <c r="BD181" s="57">
        <f t="shared" si="85"/>
        <v>1.0905612218076578E-3</v>
      </c>
      <c r="BE181" s="57">
        <f t="shared" si="85"/>
        <v>9.7909452860749265E-4</v>
      </c>
      <c r="BF181" s="57">
        <f t="shared" si="85"/>
        <v>3.3656063064972166E-3</v>
      </c>
      <c r="BG181" s="58">
        <f t="shared" si="85"/>
        <v>3.9516389727306265E-3</v>
      </c>
      <c r="BH181" s="59">
        <f t="shared" si="87"/>
        <v>1.2062019463531799E-3</v>
      </c>
      <c r="BI181" s="57">
        <f t="shared" si="87"/>
        <v>1.2964095340861777E-3</v>
      </c>
      <c r="BJ181" s="57">
        <f t="shared" si="87"/>
        <v>1.208319235528866E-3</v>
      </c>
      <c r="BK181" s="57">
        <f t="shared" si="87"/>
        <v>1.1374792211283301E-3</v>
      </c>
      <c r="BL181" s="57">
        <f t="shared" si="87"/>
        <v>1.1302879886805057E-3</v>
      </c>
      <c r="BM181" s="57">
        <f t="shared" si="87"/>
        <v>1.3328776291718467E-3</v>
      </c>
      <c r="BN181" s="58">
        <f t="shared" si="87"/>
        <v>2.4197637009327343E-3</v>
      </c>
      <c r="BO181" s="59">
        <f t="shared" si="67"/>
        <v>6.9536855166224834E-2</v>
      </c>
      <c r="BP181" s="57">
        <f t="shared" si="68"/>
        <v>-7.0370599290429147E-3</v>
      </c>
      <c r="BQ181" s="57">
        <f t="shared" si="69"/>
        <v>-1.3757611436053618E-2</v>
      </c>
      <c r="BR181" s="58">
        <f t="shared" si="70"/>
        <v>2.5832966853176171E-2</v>
      </c>
      <c r="BS181" s="59">
        <f t="shared" si="71"/>
        <v>0.89918751385268114</v>
      </c>
      <c r="BT181" s="57">
        <f t="shared" si="72"/>
        <v>0.95292562308179152</v>
      </c>
      <c r="BU181" s="57">
        <f t="shared" si="73"/>
        <v>0.89723208201692206</v>
      </c>
      <c r="BV181" s="58">
        <f t="shared" si="74"/>
        <v>0.88936678749251208</v>
      </c>
      <c r="BW181" s="59">
        <f t="shared" si="75"/>
        <v>0.87937415270405417</v>
      </c>
      <c r="BX181" s="57">
        <f t="shared" si="76"/>
        <v>0.8828332084373024</v>
      </c>
      <c r="BY181" s="57">
        <f t="shared" si="77"/>
        <v>0.85585658825291877</v>
      </c>
      <c r="BZ181" s="58">
        <f t="shared" si="78"/>
        <v>0.95840578807824772</v>
      </c>
      <c r="CA181" s="60">
        <f t="shared" si="79"/>
        <v>4.2484347740257888</v>
      </c>
      <c r="CB181" s="61">
        <f t="shared" si="80"/>
        <v>4.4784876644471394</v>
      </c>
      <c r="CC181" s="61">
        <f t="shared" si="81"/>
        <v>4.8691712551854005</v>
      </c>
      <c r="CD181" s="62">
        <f t="shared" si="82"/>
        <v>5.036642250174749</v>
      </c>
    </row>
    <row r="182" spans="1:82" x14ac:dyDescent="0.25">
      <c r="A182" s="1" t="s">
        <v>310</v>
      </c>
      <c r="B182" t="s">
        <v>311</v>
      </c>
      <c r="C182" s="63">
        <v>8675634</v>
      </c>
      <c r="D182" s="64">
        <v>600253.75</v>
      </c>
      <c r="E182" s="64">
        <v>9275887.75</v>
      </c>
      <c r="F182" s="64">
        <v>8824325.1999999993</v>
      </c>
      <c r="G182" s="64">
        <v>7756918.7300000004</v>
      </c>
      <c r="H182" s="64">
        <v>1067406.4699999988</v>
      </c>
      <c r="I182" s="65">
        <v>451562.55000000075</v>
      </c>
      <c r="J182" s="63">
        <v>9157650</v>
      </c>
      <c r="K182" s="64">
        <v>-198706.88000000018</v>
      </c>
      <c r="L182" s="64">
        <v>8958943.1199999992</v>
      </c>
      <c r="M182" s="64">
        <v>8606291.379999999</v>
      </c>
      <c r="N182" s="64">
        <v>7354796.0499999998</v>
      </c>
      <c r="O182" s="64">
        <v>1251495.33</v>
      </c>
      <c r="P182" s="65">
        <v>352651.73999999953</v>
      </c>
      <c r="Q182" s="63">
        <v>10740370</v>
      </c>
      <c r="R182" s="64">
        <v>-141588.94999999925</v>
      </c>
      <c r="S182" s="64">
        <v>10598781.050000001</v>
      </c>
      <c r="T182" s="64">
        <v>9504070.2799999993</v>
      </c>
      <c r="U182" s="64">
        <v>7875311.2999999998</v>
      </c>
      <c r="V182" s="64">
        <v>1628758.9799999995</v>
      </c>
      <c r="W182" s="65">
        <v>1094710.7700000014</v>
      </c>
      <c r="X182" s="63">
        <v>10531952</v>
      </c>
      <c r="Y182" s="64">
        <v>-185500.91000000015</v>
      </c>
      <c r="Z182" s="64">
        <v>10346451.09</v>
      </c>
      <c r="AA182" s="64">
        <v>9570873.3300000001</v>
      </c>
      <c r="AB182" s="64">
        <v>9109027.9800000004</v>
      </c>
      <c r="AC182" s="64">
        <v>461845.34999999963</v>
      </c>
      <c r="AD182" s="65">
        <v>775577.75999999978</v>
      </c>
      <c r="AE182" s="64">
        <v>39105606</v>
      </c>
      <c r="AF182" s="64">
        <v>74457.010000000417</v>
      </c>
      <c r="AG182" s="64">
        <v>39180063.009999998</v>
      </c>
      <c r="AH182" s="64">
        <v>36505560.189999998</v>
      </c>
      <c r="AI182" s="64">
        <v>32096054.060000002</v>
      </c>
      <c r="AJ182" s="64">
        <v>4409506.129999998</v>
      </c>
      <c r="AK182" s="66">
        <v>2674502.8200000012</v>
      </c>
      <c r="AM182" s="70">
        <f t="shared" si="60"/>
        <v>8.5883284621539053E-4</v>
      </c>
      <c r="AN182" s="68">
        <f t="shared" si="61"/>
        <v>6.8005718097234504E-4</v>
      </c>
      <c r="AO182" s="68">
        <f t="shared" si="62"/>
        <v>8.444672003791241E-4</v>
      </c>
      <c r="AP182" s="68">
        <f t="shared" si="63"/>
        <v>8.5877088471140355E-4</v>
      </c>
      <c r="AQ182" s="68">
        <f t="shared" si="64"/>
        <v>7.7644875550231544E-4</v>
      </c>
      <c r="AR182" s="68">
        <f t="shared" si="65"/>
        <v>3.7416481300849127E-3</v>
      </c>
      <c r="AS182" s="69">
        <f t="shared" si="66"/>
        <v>6.3709937548365092E-4</v>
      </c>
      <c r="AT182" s="70">
        <f t="shared" si="86"/>
        <v>9.1343457510350331E-4</v>
      </c>
      <c r="AU182" s="68">
        <f t="shared" si="86"/>
        <v>-4.219272167979109E-4</v>
      </c>
      <c r="AV182" s="68">
        <f t="shared" si="86"/>
        <v>8.5352016134938337E-4</v>
      </c>
      <c r="AW182" s="68">
        <f t="shared" si="85"/>
        <v>8.6205603134884934E-4</v>
      </c>
      <c r="AX182" s="68">
        <f t="shared" si="85"/>
        <v>7.5693334057123495E-4</v>
      </c>
      <c r="AY182" s="68">
        <f t="shared" si="85"/>
        <v>4.6894009148517445E-3</v>
      </c>
      <c r="AZ182" s="69">
        <f t="shared" si="85"/>
        <v>6.8740939690736683E-4</v>
      </c>
      <c r="BA182" s="70">
        <f t="shared" si="85"/>
        <v>1.0245449758898104E-3</v>
      </c>
      <c r="BB182" s="68">
        <f t="shared" si="85"/>
        <v>-2.0517475726314658E-4</v>
      </c>
      <c r="BC182" s="68">
        <f t="shared" si="85"/>
        <v>9.485935677896126E-4</v>
      </c>
      <c r="BD182" s="68">
        <f t="shared" si="85"/>
        <v>8.7750473752588789E-4</v>
      </c>
      <c r="BE182" s="68">
        <f t="shared" si="85"/>
        <v>7.6274810101981734E-4</v>
      </c>
      <c r="BF182" s="68">
        <f t="shared" si="85"/>
        <v>3.2196978565934534E-3</v>
      </c>
      <c r="BG182" s="69">
        <f t="shared" si="85"/>
        <v>3.1975229223657688E-3</v>
      </c>
      <c r="BH182" s="70">
        <f t="shared" si="87"/>
        <v>9.5516628760236913E-4</v>
      </c>
      <c r="BI182" s="68">
        <f t="shared" si="87"/>
        <v>-6.9994523879826295E-4</v>
      </c>
      <c r="BJ182" s="68">
        <f t="shared" si="87"/>
        <v>9.163186717036538E-4</v>
      </c>
      <c r="BK182" s="68">
        <f t="shared" si="87"/>
        <v>8.9719650093937533E-4</v>
      </c>
      <c r="BL182" s="68">
        <f t="shared" si="87"/>
        <v>8.8532810554838362E-4</v>
      </c>
      <c r="BM182" s="68">
        <f t="shared" si="87"/>
        <v>1.2196816357555227E-3</v>
      </c>
      <c r="BN182" s="69">
        <f t="shared" si="87"/>
        <v>1.2433294456980458E-3</v>
      </c>
      <c r="BO182" s="70">
        <f t="shared" si="67"/>
        <v>6.9188459310293632E-2</v>
      </c>
      <c r="BP182" s="68">
        <f t="shared" si="68"/>
        <v>-2.1698457573722536E-2</v>
      </c>
      <c r="BQ182" s="68">
        <f t="shared" si="69"/>
        <v>-1.3182874519220405E-2</v>
      </c>
      <c r="BR182" s="69">
        <f t="shared" si="70"/>
        <v>-1.7613155661932389E-2</v>
      </c>
      <c r="BS182" s="70">
        <f t="shared" si="71"/>
        <v>0.95131867028037287</v>
      </c>
      <c r="BT182" s="68">
        <f t="shared" si="72"/>
        <v>0.9606369037869279</v>
      </c>
      <c r="BU182" s="68">
        <f t="shared" si="73"/>
        <v>0.89671352159878792</v>
      </c>
      <c r="BV182" s="69">
        <f t="shared" si="74"/>
        <v>0.92503924744305732</v>
      </c>
      <c r="BW182" s="70">
        <f t="shared" si="75"/>
        <v>0.8790381761995808</v>
      </c>
      <c r="BX182" s="68">
        <f t="shared" si="76"/>
        <v>0.85458366737287961</v>
      </c>
      <c r="BY182" s="68">
        <f t="shared" si="77"/>
        <v>0.82862511197676036</v>
      </c>
      <c r="BZ182" s="69">
        <f t="shared" si="78"/>
        <v>0.95174470144199474</v>
      </c>
      <c r="CA182" s="71">
        <f t="shared" si="79"/>
        <v>3.5696357519987441</v>
      </c>
      <c r="CB182" s="72">
        <f t="shared" si="80"/>
        <v>3.5163328170281818</v>
      </c>
      <c r="CC182" s="72">
        <f t="shared" si="81"/>
        <v>3.9179101171118322</v>
      </c>
      <c r="CD182" s="73">
        <f t="shared" si="82"/>
        <v>3.9726948144667613</v>
      </c>
    </row>
    <row r="183" spans="1:82" x14ac:dyDescent="0.25">
      <c r="A183" s="1" t="s">
        <v>312</v>
      </c>
      <c r="B183" t="s">
        <v>313</v>
      </c>
      <c r="C183" s="63">
        <v>2244816</v>
      </c>
      <c r="D183" s="64">
        <v>159120</v>
      </c>
      <c r="E183" s="64">
        <v>2403936</v>
      </c>
      <c r="F183" s="64">
        <v>1678026.48</v>
      </c>
      <c r="G183" s="64">
        <v>1478577.88</v>
      </c>
      <c r="H183" s="64">
        <v>199448.60000000009</v>
      </c>
      <c r="I183" s="65">
        <v>725909.52</v>
      </c>
      <c r="J183" s="63">
        <v>2426533</v>
      </c>
      <c r="K183" s="64">
        <v>117188.29000000004</v>
      </c>
      <c r="L183" s="64">
        <v>2543721.29</v>
      </c>
      <c r="M183" s="64">
        <v>2354892.27</v>
      </c>
      <c r="N183" s="64">
        <v>2322100.88</v>
      </c>
      <c r="O183" s="64">
        <v>32791.390000000014</v>
      </c>
      <c r="P183" s="65">
        <v>188829.01999999996</v>
      </c>
      <c r="Q183" s="63">
        <v>2607801</v>
      </c>
      <c r="R183" s="64">
        <v>-42050</v>
      </c>
      <c r="S183" s="64">
        <v>2565751</v>
      </c>
      <c r="T183" s="64">
        <v>2307570.2200000002</v>
      </c>
      <c r="U183" s="64">
        <v>2233759.04</v>
      </c>
      <c r="V183" s="64">
        <v>73811.180000000168</v>
      </c>
      <c r="W183" s="65">
        <v>258180.7799999998</v>
      </c>
      <c r="X183" s="63">
        <v>2767995</v>
      </c>
      <c r="Y183" s="64">
        <v>529078</v>
      </c>
      <c r="Z183" s="64">
        <v>3297073</v>
      </c>
      <c r="AA183" s="64">
        <v>2563223.86</v>
      </c>
      <c r="AB183" s="64">
        <v>2520361</v>
      </c>
      <c r="AC183" s="64">
        <v>42862.85999999987</v>
      </c>
      <c r="AD183" s="65">
        <v>733849.14000000013</v>
      </c>
      <c r="AE183" s="64">
        <v>10047145</v>
      </c>
      <c r="AF183" s="64">
        <v>763336.29</v>
      </c>
      <c r="AG183" s="64">
        <v>10810481.289999999</v>
      </c>
      <c r="AH183" s="64">
        <v>8903712.8300000001</v>
      </c>
      <c r="AI183" s="64">
        <v>8554798.8000000007</v>
      </c>
      <c r="AJ183" s="64">
        <v>348914.03000000014</v>
      </c>
      <c r="AK183" s="66">
        <v>1906768.46</v>
      </c>
      <c r="AM183" s="70">
        <f t="shared" si="60"/>
        <v>2.2222257353293696E-4</v>
      </c>
      <c r="AN183" s="68">
        <f t="shared" si="61"/>
        <v>1.8027492312429458E-4</v>
      </c>
      <c r="AO183" s="68">
        <f t="shared" si="62"/>
        <v>2.1885184022527547E-4</v>
      </c>
      <c r="AP183" s="68">
        <f t="shared" si="63"/>
        <v>1.6330317073975952E-4</v>
      </c>
      <c r="AQ183" s="68">
        <f t="shared" si="64"/>
        <v>1.4800206045722638E-4</v>
      </c>
      <c r="AR183" s="68">
        <f t="shared" si="65"/>
        <v>6.991399267404243E-4</v>
      </c>
      <c r="AS183" s="69">
        <f t="shared" si="66"/>
        <v>1.0241693024579564E-3</v>
      </c>
      <c r="AT183" s="70">
        <f t="shared" si="86"/>
        <v>2.4203579955879828E-4</v>
      </c>
      <c r="AU183" s="68">
        <f t="shared" si="86"/>
        <v>2.4883350310269287E-4</v>
      </c>
      <c r="AV183" s="68">
        <f t="shared" si="86"/>
        <v>2.4234079587154048E-4</v>
      </c>
      <c r="AW183" s="68">
        <f t="shared" si="85"/>
        <v>2.3587965999476574E-4</v>
      </c>
      <c r="AX183" s="68">
        <f t="shared" si="85"/>
        <v>2.3898359169888936E-4</v>
      </c>
      <c r="AY183" s="68">
        <f t="shared" si="85"/>
        <v>1.2287059374425344E-4</v>
      </c>
      <c r="AZ183" s="69">
        <f t="shared" si="85"/>
        <v>3.6807656969680417E-4</v>
      </c>
      <c r="BA183" s="70">
        <f t="shared" si="85"/>
        <v>2.4876325607687855E-4</v>
      </c>
      <c r="BB183" s="68">
        <f t="shared" si="85"/>
        <v>-6.0934123340242008E-5</v>
      </c>
      <c r="BC183" s="68">
        <f t="shared" si="85"/>
        <v>2.296353593557597E-4</v>
      </c>
      <c r="BD183" s="68">
        <f t="shared" si="85"/>
        <v>2.1305648428176981E-4</v>
      </c>
      <c r="BE183" s="68">
        <f t="shared" si="85"/>
        <v>2.1634642758767522E-4</v>
      </c>
      <c r="BF183" s="68">
        <f t="shared" si="85"/>
        <v>1.4590844990376305E-4</v>
      </c>
      <c r="BG183" s="69">
        <f t="shared" si="85"/>
        <v>7.5411605036485745E-4</v>
      </c>
      <c r="BH183" s="70">
        <f t="shared" si="87"/>
        <v>2.5103565875081083E-4</v>
      </c>
      <c r="BI183" s="68">
        <f t="shared" si="87"/>
        <v>1.9963547728844406E-3</v>
      </c>
      <c r="BJ183" s="68">
        <f t="shared" si="87"/>
        <v>2.9200056382521215E-4</v>
      </c>
      <c r="BK183" s="68">
        <f t="shared" si="87"/>
        <v>2.4028272018895472E-4</v>
      </c>
      <c r="BL183" s="68">
        <f t="shared" si="87"/>
        <v>2.4495988313212201E-4</v>
      </c>
      <c r="BM183" s="68">
        <f t="shared" si="87"/>
        <v>1.1319599341632399E-4</v>
      </c>
      <c r="BN183" s="69">
        <f t="shared" si="87"/>
        <v>1.1764342552346885E-3</v>
      </c>
      <c r="BO183" s="70">
        <f t="shared" si="67"/>
        <v>7.0883315158124321E-2</v>
      </c>
      <c r="BP183" s="68">
        <f t="shared" si="68"/>
        <v>4.8294537927157814E-2</v>
      </c>
      <c r="BQ183" s="68">
        <f t="shared" si="69"/>
        <v>-1.6124696631376396E-2</v>
      </c>
      <c r="BR183" s="69">
        <f t="shared" si="70"/>
        <v>0.19114124122334036</v>
      </c>
      <c r="BS183" s="70">
        <f t="shared" si="71"/>
        <v>0.6980329260013578</v>
      </c>
      <c r="BT183" s="68">
        <f t="shared" si="72"/>
        <v>0.92576662359106177</v>
      </c>
      <c r="BU183" s="68">
        <f t="shared" si="73"/>
        <v>0.89937418712883688</v>
      </c>
      <c r="BV183" s="69">
        <f t="shared" si="74"/>
        <v>0.777424054608436</v>
      </c>
      <c r="BW183" s="70">
        <f t="shared" si="75"/>
        <v>0.881140969837377</v>
      </c>
      <c r="BX183" s="68">
        <f t="shared" si="76"/>
        <v>0.9860752058946628</v>
      </c>
      <c r="BY183" s="68">
        <f t="shared" si="77"/>
        <v>0.96801346309626057</v>
      </c>
      <c r="BZ183" s="69">
        <f t="shared" si="78"/>
        <v>0.98327775397658801</v>
      </c>
      <c r="CA183" s="71">
        <f t="shared" si="79"/>
        <v>0.67879902202704478</v>
      </c>
      <c r="CB183" s="72">
        <f t="shared" si="80"/>
        <v>0.96215484741895774</v>
      </c>
      <c r="CC183" s="72">
        <f t="shared" si="81"/>
        <v>0.95126113807356838</v>
      </c>
      <c r="CD183" s="73">
        <f t="shared" si="82"/>
        <v>1.0639474357079883</v>
      </c>
    </row>
    <row r="184" spans="1:82" s="51" customFormat="1" x14ac:dyDescent="0.25">
      <c r="A184" s="50" t="s">
        <v>314</v>
      </c>
      <c r="B184" s="51" t="s">
        <v>315</v>
      </c>
      <c r="C184" s="52">
        <v>3208686</v>
      </c>
      <c r="D184" s="53">
        <v>194645</v>
      </c>
      <c r="E184" s="53">
        <v>3403331</v>
      </c>
      <c r="F184" s="53">
        <v>3279980.19</v>
      </c>
      <c r="G184" s="53">
        <v>3226677.25</v>
      </c>
      <c r="H184" s="53">
        <v>53302.939999999944</v>
      </c>
      <c r="I184" s="54">
        <v>123350.81000000006</v>
      </c>
      <c r="J184" s="52">
        <v>5533904</v>
      </c>
      <c r="K184" s="53">
        <v>747473</v>
      </c>
      <c r="L184" s="53">
        <v>6281377</v>
      </c>
      <c r="M184" s="53">
        <v>4084981.19</v>
      </c>
      <c r="N184" s="53">
        <v>3297359.1999999993</v>
      </c>
      <c r="O184" s="53">
        <v>787621.99</v>
      </c>
      <c r="P184" s="54">
        <v>2196395.8100000005</v>
      </c>
      <c r="Q184" s="52">
        <v>6038411.29</v>
      </c>
      <c r="R184" s="53">
        <v>123343</v>
      </c>
      <c r="S184" s="53">
        <v>6161754.29</v>
      </c>
      <c r="T184" s="53">
        <v>4404178.83</v>
      </c>
      <c r="U184" s="53">
        <v>4350310.6500000004</v>
      </c>
      <c r="V184" s="53">
        <v>53868.179999999702</v>
      </c>
      <c r="W184" s="54">
        <v>1757575.46</v>
      </c>
      <c r="X184" s="52">
        <v>6670000.54</v>
      </c>
      <c r="Y184" s="53">
        <v>-235013</v>
      </c>
      <c r="Z184" s="53">
        <v>6434987.54</v>
      </c>
      <c r="AA184" s="53">
        <v>4578534.5999999996</v>
      </c>
      <c r="AB184" s="53">
        <v>4207532.5</v>
      </c>
      <c r="AC184" s="53">
        <v>371002.09999999963</v>
      </c>
      <c r="AD184" s="54">
        <v>1856452.9400000004</v>
      </c>
      <c r="AE184" s="53">
        <v>21451001.829999998</v>
      </c>
      <c r="AF184" s="53">
        <v>830448</v>
      </c>
      <c r="AG184" s="53">
        <v>22281449.829999998</v>
      </c>
      <c r="AH184" s="53">
        <v>16347674.810000001</v>
      </c>
      <c r="AI184" s="53">
        <v>15081879.6</v>
      </c>
      <c r="AJ184" s="53">
        <v>1265795.2099999993</v>
      </c>
      <c r="AK184" s="55">
        <v>5933775.0200000014</v>
      </c>
      <c r="AM184" s="59">
        <f t="shared" si="60"/>
        <v>3.1763960190015812E-4</v>
      </c>
      <c r="AN184" s="57">
        <f t="shared" si="61"/>
        <v>2.2052295381805128E-4</v>
      </c>
      <c r="AO184" s="57">
        <f t="shared" si="62"/>
        <v>3.0983572451418297E-4</v>
      </c>
      <c r="AP184" s="57">
        <f t="shared" si="63"/>
        <v>3.1920304677825992E-4</v>
      </c>
      <c r="AQ184" s="57">
        <f t="shared" si="64"/>
        <v>3.229825685140488E-4</v>
      </c>
      <c r="AR184" s="57">
        <f t="shared" si="65"/>
        <v>1.8684620281440517E-4</v>
      </c>
      <c r="AS184" s="58">
        <f t="shared" si="66"/>
        <v>1.7403286436486459E-4</v>
      </c>
      <c r="AT184" s="59">
        <f t="shared" si="86"/>
        <v>5.5198214049494978E-4</v>
      </c>
      <c r="AU184" s="57">
        <f t="shared" si="86"/>
        <v>1.5871579409911954E-3</v>
      </c>
      <c r="AV184" s="57">
        <f t="shared" si="86"/>
        <v>5.9842794386848457E-4</v>
      </c>
      <c r="AW184" s="57">
        <f t="shared" si="85"/>
        <v>4.0917539475477304E-4</v>
      </c>
      <c r="AX184" s="57">
        <f t="shared" si="85"/>
        <v>3.3935422510040836E-4</v>
      </c>
      <c r="AY184" s="57">
        <f t="shared" si="85"/>
        <v>2.9512497505391022E-3</v>
      </c>
      <c r="AZ184" s="58">
        <f t="shared" si="85"/>
        <v>4.2813431719405945E-3</v>
      </c>
      <c r="BA184" s="59">
        <f t="shared" si="85"/>
        <v>5.7601590536692957E-4</v>
      </c>
      <c r="BB184" s="57">
        <f t="shared" si="85"/>
        <v>1.7873478181106944E-4</v>
      </c>
      <c r="BC184" s="57">
        <f t="shared" si="85"/>
        <v>5.5147855760206033E-4</v>
      </c>
      <c r="BD184" s="57">
        <f t="shared" si="85"/>
        <v>4.0663501787954184E-4</v>
      </c>
      <c r="BE184" s="57">
        <f t="shared" si="85"/>
        <v>4.2134095538976191E-4</v>
      </c>
      <c r="BF184" s="57">
        <f t="shared" si="85"/>
        <v>1.0648553028060016E-4</v>
      </c>
      <c r="BG184" s="58">
        <f t="shared" si="85"/>
        <v>5.1336736379578619E-3</v>
      </c>
      <c r="BH184" s="59">
        <f t="shared" si="87"/>
        <v>6.0491727023609658E-4</v>
      </c>
      <c r="BI184" s="57">
        <f t="shared" si="87"/>
        <v>-8.8676778138552551E-4</v>
      </c>
      <c r="BJ184" s="57">
        <f t="shared" si="87"/>
        <v>5.699054858318924E-4</v>
      </c>
      <c r="BK184" s="57">
        <f t="shared" si="87"/>
        <v>4.2920275725244212E-4</v>
      </c>
      <c r="BL184" s="57">
        <f t="shared" si="87"/>
        <v>4.0894009607139818E-4</v>
      </c>
      <c r="BM184" s="57">
        <f t="shared" si="87"/>
        <v>9.7977482764898243E-4</v>
      </c>
      <c r="BN184" s="58">
        <f t="shared" si="87"/>
        <v>2.9760814761561863E-3</v>
      </c>
      <c r="BO184" s="59">
        <f t="shared" si="67"/>
        <v>6.0661903346104919E-2</v>
      </c>
      <c r="BP184" s="57">
        <f t="shared" si="68"/>
        <v>0.13507155165684118</v>
      </c>
      <c r="BQ184" s="57">
        <f t="shared" si="69"/>
        <v>2.0426399275628011E-2</v>
      </c>
      <c r="BR184" s="58">
        <f t="shared" si="70"/>
        <v>-3.523432998102876E-2</v>
      </c>
      <c r="BS184" s="59">
        <f t="shared" si="71"/>
        <v>0.96375585859853186</v>
      </c>
      <c r="BT184" s="57">
        <f t="shared" si="72"/>
        <v>0.65033211507604138</v>
      </c>
      <c r="BU184" s="57">
        <f t="shared" si="73"/>
        <v>0.71476054102767539</v>
      </c>
      <c r="BV184" s="58">
        <f t="shared" si="74"/>
        <v>0.71150636602475836</v>
      </c>
      <c r="BW184" s="59">
        <f t="shared" si="75"/>
        <v>0.98374900550847533</v>
      </c>
      <c r="BX184" s="57">
        <f t="shared" si="76"/>
        <v>0.80719079149541917</v>
      </c>
      <c r="BY184" s="57">
        <f t="shared" si="77"/>
        <v>0.98776884816005539</v>
      </c>
      <c r="BZ184" s="58">
        <f t="shared" si="78"/>
        <v>0.91896924837042848</v>
      </c>
      <c r="CA184" s="60">
        <f t="shared" si="79"/>
        <v>1.3268249171133941</v>
      </c>
      <c r="CB184" s="61">
        <f t="shared" si="80"/>
        <v>1.6690294089647517</v>
      </c>
      <c r="CC184" s="61">
        <f t="shared" si="81"/>
        <v>1.8155565233916551</v>
      </c>
      <c r="CD184" s="62">
        <f t="shared" si="82"/>
        <v>1.9004661368009814</v>
      </c>
    </row>
    <row r="185" spans="1:82" x14ac:dyDescent="0.25">
      <c r="A185" s="1" t="s">
        <v>316</v>
      </c>
      <c r="B185" t="s">
        <v>315</v>
      </c>
      <c r="C185" s="63">
        <v>3208686</v>
      </c>
      <c r="D185" s="64">
        <v>194645</v>
      </c>
      <c r="E185" s="64">
        <v>3403331</v>
      </c>
      <c r="F185" s="64">
        <v>3279980.19</v>
      </c>
      <c r="G185" s="64">
        <v>3226677.25</v>
      </c>
      <c r="H185" s="64">
        <v>53302.939999999944</v>
      </c>
      <c r="I185" s="65">
        <v>123350.81000000006</v>
      </c>
      <c r="J185" s="63">
        <v>5533904</v>
      </c>
      <c r="K185" s="64">
        <v>747473</v>
      </c>
      <c r="L185" s="64">
        <v>6281377</v>
      </c>
      <c r="M185" s="64">
        <v>4084981.19</v>
      </c>
      <c r="N185" s="64">
        <v>3297359.1999999993</v>
      </c>
      <c r="O185" s="64">
        <v>787621.99</v>
      </c>
      <c r="P185" s="65">
        <v>2196395.8100000005</v>
      </c>
      <c r="Q185" s="63">
        <v>6038411.29</v>
      </c>
      <c r="R185" s="64">
        <v>123343</v>
      </c>
      <c r="S185" s="64">
        <v>6161754.29</v>
      </c>
      <c r="T185" s="64">
        <v>4404178.83</v>
      </c>
      <c r="U185" s="64">
        <v>4350310.6500000004</v>
      </c>
      <c r="V185" s="64">
        <v>53868.179999999702</v>
      </c>
      <c r="W185" s="65">
        <v>1757575.46</v>
      </c>
      <c r="X185" s="63">
        <v>6670000.54</v>
      </c>
      <c r="Y185" s="64">
        <v>-235013</v>
      </c>
      <c r="Z185" s="64">
        <v>6434987.54</v>
      </c>
      <c r="AA185" s="64">
        <v>4578534.5999999996</v>
      </c>
      <c r="AB185" s="64">
        <v>4207532.5</v>
      </c>
      <c r="AC185" s="64">
        <v>371002.09999999963</v>
      </c>
      <c r="AD185" s="65">
        <v>1856452.9400000004</v>
      </c>
      <c r="AE185" s="64">
        <v>21451001.829999998</v>
      </c>
      <c r="AF185" s="64">
        <v>830448</v>
      </c>
      <c r="AG185" s="64">
        <v>22281449.829999998</v>
      </c>
      <c r="AH185" s="64">
        <v>16347674.810000001</v>
      </c>
      <c r="AI185" s="64">
        <v>15081879.6</v>
      </c>
      <c r="AJ185" s="64">
        <v>1265795.2099999993</v>
      </c>
      <c r="AK185" s="66">
        <v>5933775.0200000014</v>
      </c>
      <c r="AM185" s="70">
        <f t="shared" si="60"/>
        <v>3.1763960190015812E-4</v>
      </c>
      <c r="AN185" s="68">
        <f t="shared" si="61"/>
        <v>2.2052295381805128E-4</v>
      </c>
      <c r="AO185" s="68">
        <f t="shared" si="62"/>
        <v>3.0983572451418297E-4</v>
      </c>
      <c r="AP185" s="68">
        <f t="shared" si="63"/>
        <v>3.1920304677825992E-4</v>
      </c>
      <c r="AQ185" s="68">
        <f t="shared" si="64"/>
        <v>3.229825685140488E-4</v>
      </c>
      <c r="AR185" s="68">
        <f t="shared" si="65"/>
        <v>1.8684620281440517E-4</v>
      </c>
      <c r="AS185" s="69">
        <f t="shared" si="66"/>
        <v>1.7403286436486459E-4</v>
      </c>
      <c r="AT185" s="70">
        <f t="shared" si="86"/>
        <v>5.5198214049494978E-4</v>
      </c>
      <c r="AU185" s="68">
        <f t="shared" si="86"/>
        <v>1.5871579409911954E-3</v>
      </c>
      <c r="AV185" s="68">
        <f t="shared" si="86"/>
        <v>5.9842794386848457E-4</v>
      </c>
      <c r="AW185" s="68">
        <f t="shared" si="85"/>
        <v>4.0917539475477304E-4</v>
      </c>
      <c r="AX185" s="68">
        <f t="shared" si="85"/>
        <v>3.3935422510040836E-4</v>
      </c>
      <c r="AY185" s="68">
        <f t="shared" si="85"/>
        <v>2.9512497505391022E-3</v>
      </c>
      <c r="AZ185" s="69">
        <f t="shared" si="85"/>
        <v>4.2813431719405945E-3</v>
      </c>
      <c r="BA185" s="70">
        <f t="shared" si="85"/>
        <v>5.7601590536692957E-4</v>
      </c>
      <c r="BB185" s="68">
        <f t="shared" si="85"/>
        <v>1.7873478181106944E-4</v>
      </c>
      <c r="BC185" s="68">
        <f t="shared" si="85"/>
        <v>5.5147855760206033E-4</v>
      </c>
      <c r="BD185" s="68">
        <f t="shared" si="85"/>
        <v>4.0663501787954184E-4</v>
      </c>
      <c r="BE185" s="68">
        <f t="shared" si="85"/>
        <v>4.2134095538976191E-4</v>
      </c>
      <c r="BF185" s="68">
        <f t="shared" si="85"/>
        <v>1.0648553028060016E-4</v>
      </c>
      <c r="BG185" s="69">
        <f t="shared" si="85"/>
        <v>5.1336736379578619E-3</v>
      </c>
      <c r="BH185" s="70">
        <f t="shared" si="87"/>
        <v>6.0491727023609658E-4</v>
      </c>
      <c r="BI185" s="68">
        <f t="shared" si="87"/>
        <v>-8.8676778138552551E-4</v>
      </c>
      <c r="BJ185" s="68">
        <f t="shared" si="87"/>
        <v>5.699054858318924E-4</v>
      </c>
      <c r="BK185" s="68">
        <f t="shared" si="87"/>
        <v>4.2920275725244212E-4</v>
      </c>
      <c r="BL185" s="68">
        <f t="shared" si="87"/>
        <v>4.0894009607139818E-4</v>
      </c>
      <c r="BM185" s="68">
        <f t="shared" si="87"/>
        <v>9.7977482764898243E-4</v>
      </c>
      <c r="BN185" s="69">
        <f t="shared" si="87"/>
        <v>2.9760814761561863E-3</v>
      </c>
      <c r="BO185" s="70">
        <f t="shared" si="67"/>
        <v>6.0661903346104919E-2</v>
      </c>
      <c r="BP185" s="68">
        <f t="shared" si="68"/>
        <v>0.13507155165684118</v>
      </c>
      <c r="BQ185" s="68">
        <f t="shared" si="69"/>
        <v>2.0426399275628011E-2</v>
      </c>
      <c r="BR185" s="69">
        <f t="shared" si="70"/>
        <v>-3.523432998102876E-2</v>
      </c>
      <c r="BS185" s="70">
        <f t="shared" si="71"/>
        <v>0.96375585859853186</v>
      </c>
      <c r="BT185" s="68">
        <f t="shared" si="72"/>
        <v>0.65033211507604138</v>
      </c>
      <c r="BU185" s="68">
        <f t="shared" si="73"/>
        <v>0.71476054102767539</v>
      </c>
      <c r="BV185" s="69">
        <f t="shared" si="74"/>
        <v>0.71150636602475836</v>
      </c>
      <c r="BW185" s="70">
        <f t="shared" si="75"/>
        <v>0.98374900550847533</v>
      </c>
      <c r="BX185" s="68">
        <f t="shared" si="76"/>
        <v>0.80719079149541917</v>
      </c>
      <c r="BY185" s="68">
        <f t="shared" si="77"/>
        <v>0.98776884816005539</v>
      </c>
      <c r="BZ185" s="69">
        <f t="shared" si="78"/>
        <v>0.91896924837042848</v>
      </c>
      <c r="CA185" s="71">
        <f t="shared" si="79"/>
        <v>1.3268249171133941</v>
      </c>
      <c r="CB185" s="72">
        <f t="shared" si="80"/>
        <v>1.6690294089647517</v>
      </c>
      <c r="CC185" s="72">
        <f t="shared" si="81"/>
        <v>1.8155565233916551</v>
      </c>
      <c r="CD185" s="73">
        <f t="shared" si="82"/>
        <v>1.9004661368009814</v>
      </c>
    </row>
    <row r="186" spans="1:82" s="51" customFormat="1" x14ac:dyDescent="0.25">
      <c r="A186" s="50" t="s">
        <v>317</v>
      </c>
      <c r="B186" s="51" t="s">
        <v>318</v>
      </c>
      <c r="C186" s="52">
        <v>760128</v>
      </c>
      <c r="D186" s="53">
        <v>-34000</v>
      </c>
      <c r="E186" s="53">
        <v>726128</v>
      </c>
      <c r="F186" s="53">
        <v>713000.06</v>
      </c>
      <c r="G186" s="53">
        <v>713000.06</v>
      </c>
      <c r="H186" s="53">
        <v>0</v>
      </c>
      <c r="I186" s="54">
        <v>13127.939999999944</v>
      </c>
      <c r="J186" s="52">
        <v>729030</v>
      </c>
      <c r="K186" s="53">
        <v>-14200</v>
      </c>
      <c r="L186" s="53">
        <v>714830</v>
      </c>
      <c r="M186" s="53">
        <v>705970.12</v>
      </c>
      <c r="N186" s="53">
        <v>705970.12</v>
      </c>
      <c r="O186" s="53">
        <v>0</v>
      </c>
      <c r="P186" s="54">
        <v>8859.880000000041</v>
      </c>
      <c r="Q186" s="52">
        <v>702783</v>
      </c>
      <c r="R186" s="53">
        <v>-1000</v>
      </c>
      <c r="S186" s="53">
        <v>701783</v>
      </c>
      <c r="T186" s="53">
        <v>663319.34</v>
      </c>
      <c r="U186" s="53">
        <v>663319.34</v>
      </c>
      <c r="V186" s="53">
        <v>0</v>
      </c>
      <c r="W186" s="54">
        <v>38463.660000000033</v>
      </c>
      <c r="X186" s="52">
        <v>656949</v>
      </c>
      <c r="Y186" s="53">
        <v>7000</v>
      </c>
      <c r="Z186" s="53">
        <v>663949</v>
      </c>
      <c r="AA186" s="53">
        <v>613147.15</v>
      </c>
      <c r="AB186" s="53">
        <v>613147.15</v>
      </c>
      <c r="AC186" s="53">
        <v>0</v>
      </c>
      <c r="AD186" s="54">
        <v>50801.849999999977</v>
      </c>
      <c r="AE186" s="53">
        <v>2848890</v>
      </c>
      <c r="AF186" s="53">
        <v>-42200</v>
      </c>
      <c r="AG186" s="53">
        <v>2806690</v>
      </c>
      <c r="AH186" s="53">
        <v>2695436.67</v>
      </c>
      <c r="AI186" s="53">
        <v>2695436.67</v>
      </c>
      <c r="AJ186" s="53">
        <v>0</v>
      </c>
      <c r="AK186" s="55">
        <v>111253.32999999999</v>
      </c>
      <c r="AM186" s="59">
        <f t="shared" si="60"/>
        <v>7.5247860125036672E-5</v>
      </c>
      <c r="AN186" s="57">
        <f t="shared" si="61"/>
        <v>-3.8520282718866361E-5</v>
      </c>
      <c r="AO186" s="57">
        <f t="shared" si="62"/>
        <v>6.6105940024650749E-5</v>
      </c>
      <c r="AP186" s="57">
        <f t="shared" si="63"/>
        <v>6.9388160391627897E-5</v>
      </c>
      <c r="AQ186" s="57">
        <f t="shared" si="64"/>
        <v>7.1369577087225229E-5</v>
      </c>
      <c r="AR186" s="57">
        <f t="shared" si="65"/>
        <v>0</v>
      </c>
      <c r="AS186" s="58">
        <f t="shared" si="66"/>
        <v>1.8521913244104919E-5</v>
      </c>
      <c r="AT186" s="59">
        <f t="shared" si="86"/>
        <v>7.2717477550212877E-5</v>
      </c>
      <c r="AU186" s="57">
        <f t="shared" si="86"/>
        <v>-3.015178175275224E-5</v>
      </c>
      <c r="AV186" s="57">
        <f t="shared" si="86"/>
        <v>6.8101985777244207E-5</v>
      </c>
      <c r="AW186" s="57">
        <f t="shared" si="85"/>
        <v>7.0714059404536575E-5</v>
      </c>
      <c r="AX186" s="57">
        <f t="shared" si="85"/>
        <v>7.2656307209915849E-5</v>
      </c>
      <c r="AY186" s="57">
        <f t="shared" si="85"/>
        <v>0</v>
      </c>
      <c r="AZ186" s="58">
        <f t="shared" si="85"/>
        <v>1.7270196277697873E-5</v>
      </c>
      <c r="BA186" s="59">
        <f t="shared" si="85"/>
        <v>6.7039849818094604E-5</v>
      </c>
      <c r="BB186" s="57">
        <f t="shared" si="85"/>
        <v>-1.4490873564861358E-6</v>
      </c>
      <c r="BC186" s="57">
        <f t="shared" si="85"/>
        <v>6.2809754880642398E-5</v>
      </c>
      <c r="BD186" s="57">
        <f t="shared" si="85"/>
        <v>6.1243850918003224E-5</v>
      </c>
      <c r="BE186" s="57">
        <f t="shared" si="85"/>
        <v>6.4244516525298312E-5</v>
      </c>
      <c r="BF186" s="57">
        <f t="shared" si="85"/>
        <v>0</v>
      </c>
      <c r="BG186" s="58">
        <f t="shared" si="85"/>
        <v>1.123478802789921E-4</v>
      </c>
      <c r="BH186" s="59">
        <f t="shared" si="87"/>
        <v>5.9580174451430158E-5</v>
      </c>
      <c r="BI186" s="57">
        <f t="shared" si="87"/>
        <v>2.6412898306471039E-5</v>
      </c>
      <c r="BJ186" s="57">
        <f t="shared" si="87"/>
        <v>5.8801695428395366E-5</v>
      </c>
      <c r="BK186" s="57">
        <f t="shared" si="87"/>
        <v>5.7477876738438697E-5</v>
      </c>
      <c r="BL186" s="57">
        <f t="shared" si="87"/>
        <v>5.959323057561742E-5</v>
      </c>
      <c r="BM186" s="57">
        <f t="shared" si="87"/>
        <v>0</v>
      </c>
      <c r="BN186" s="58">
        <f t="shared" si="87"/>
        <v>8.1440494117488943E-5</v>
      </c>
      <c r="BO186" s="59">
        <f t="shared" si="67"/>
        <v>-4.4729308748000338E-2</v>
      </c>
      <c r="BP186" s="57">
        <f t="shared" si="68"/>
        <v>-1.9477936436086307E-2</v>
      </c>
      <c r="BQ186" s="57">
        <f t="shared" si="69"/>
        <v>-1.4229143277512404E-3</v>
      </c>
      <c r="BR186" s="58">
        <f t="shared" si="70"/>
        <v>1.0655317231626809E-2</v>
      </c>
      <c r="BS186" s="59">
        <f t="shared" si="71"/>
        <v>0.98192062556463877</v>
      </c>
      <c r="BT186" s="57">
        <f t="shared" si="72"/>
        <v>0.98760561252325729</v>
      </c>
      <c r="BU186" s="57">
        <f t="shared" si="73"/>
        <v>0.94519151931579981</v>
      </c>
      <c r="BV186" s="58">
        <f t="shared" si="74"/>
        <v>0.923485312877947</v>
      </c>
      <c r="BW186" s="59">
        <f t="shared" si="75"/>
        <v>1</v>
      </c>
      <c r="BX186" s="57">
        <f t="shared" si="76"/>
        <v>1</v>
      </c>
      <c r="BY186" s="57">
        <f t="shared" si="77"/>
        <v>1</v>
      </c>
      <c r="BZ186" s="58">
        <f t="shared" si="78"/>
        <v>1</v>
      </c>
      <c r="CA186" s="60">
        <f t="shared" si="79"/>
        <v>0.28842437780435043</v>
      </c>
      <c r="CB186" s="61">
        <f t="shared" si="80"/>
        <v>0.2884431622389857</v>
      </c>
      <c r="CC186" s="61">
        <f t="shared" si="81"/>
        <v>0.27344342755238371</v>
      </c>
      <c r="CD186" s="62">
        <f t="shared" si="82"/>
        <v>0.25450618969899935</v>
      </c>
    </row>
    <row r="187" spans="1:82" x14ac:dyDescent="0.25">
      <c r="A187" s="1" t="s">
        <v>319</v>
      </c>
      <c r="B187" t="s">
        <v>318</v>
      </c>
      <c r="C187" s="63">
        <v>760128</v>
      </c>
      <c r="D187" s="64">
        <v>-34000</v>
      </c>
      <c r="E187" s="64">
        <v>726128</v>
      </c>
      <c r="F187" s="64">
        <v>713000.06</v>
      </c>
      <c r="G187" s="64">
        <v>713000.06</v>
      </c>
      <c r="H187" s="64">
        <v>0</v>
      </c>
      <c r="I187" s="65">
        <v>13127.939999999944</v>
      </c>
      <c r="J187" s="63">
        <v>729030</v>
      </c>
      <c r="K187" s="64">
        <v>-14200</v>
      </c>
      <c r="L187" s="64">
        <v>714830</v>
      </c>
      <c r="M187" s="64">
        <v>705970.12</v>
      </c>
      <c r="N187" s="64">
        <v>705970.12</v>
      </c>
      <c r="O187" s="64">
        <v>0</v>
      </c>
      <c r="P187" s="65">
        <v>8859.880000000041</v>
      </c>
      <c r="Q187" s="63">
        <v>702783</v>
      </c>
      <c r="R187" s="64">
        <v>-1000</v>
      </c>
      <c r="S187" s="64">
        <v>701783</v>
      </c>
      <c r="T187" s="64">
        <v>663319.34</v>
      </c>
      <c r="U187" s="64">
        <v>663319.34</v>
      </c>
      <c r="V187" s="64">
        <v>0</v>
      </c>
      <c r="W187" s="65">
        <v>38463.660000000033</v>
      </c>
      <c r="X187" s="63">
        <v>656949</v>
      </c>
      <c r="Y187" s="64">
        <v>7000</v>
      </c>
      <c r="Z187" s="64">
        <v>663949</v>
      </c>
      <c r="AA187" s="64">
        <v>613147.15</v>
      </c>
      <c r="AB187" s="64">
        <v>613147.15</v>
      </c>
      <c r="AC187" s="64">
        <v>0</v>
      </c>
      <c r="AD187" s="65">
        <v>50801.849999999977</v>
      </c>
      <c r="AE187" s="64">
        <v>2848890</v>
      </c>
      <c r="AF187" s="64">
        <v>-42200</v>
      </c>
      <c r="AG187" s="64">
        <v>2806690</v>
      </c>
      <c r="AH187" s="64">
        <v>2695436.67</v>
      </c>
      <c r="AI187" s="64">
        <v>2695436.67</v>
      </c>
      <c r="AJ187" s="64">
        <v>0</v>
      </c>
      <c r="AK187" s="66">
        <v>111253.32999999999</v>
      </c>
      <c r="AM187" s="70">
        <f t="shared" si="60"/>
        <v>7.5247860125036672E-5</v>
      </c>
      <c r="AN187" s="68">
        <f t="shared" si="61"/>
        <v>-3.8520282718866361E-5</v>
      </c>
      <c r="AO187" s="68">
        <f t="shared" si="62"/>
        <v>6.6105940024650749E-5</v>
      </c>
      <c r="AP187" s="68">
        <f t="shared" si="63"/>
        <v>6.9388160391627897E-5</v>
      </c>
      <c r="AQ187" s="68">
        <f t="shared" si="64"/>
        <v>7.1369577087225229E-5</v>
      </c>
      <c r="AR187" s="68">
        <f t="shared" si="65"/>
        <v>0</v>
      </c>
      <c r="AS187" s="69">
        <f t="shared" si="66"/>
        <v>1.8521913244104919E-5</v>
      </c>
      <c r="AT187" s="70">
        <f t="shared" si="86"/>
        <v>7.2717477550212877E-5</v>
      </c>
      <c r="AU187" s="68">
        <f t="shared" si="86"/>
        <v>-3.015178175275224E-5</v>
      </c>
      <c r="AV187" s="68">
        <f t="shared" si="86"/>
        <v>6.8101985777244207E-5</v>
      </c>
      <c r="AW187" s="68">
        <f t="shared" si="85"/>
        <v>7.0714059404536575E-5</v>
      </c>
      <c r="AX187" s="68">
        <f t="shared" si="85"/>
        <v>7.2656307209915849E-5</v>
      </c>
      <c r="AY187" s="68">
        <f t="shared" si="85"/>
        <v>0</v>
      </c>
      <c r="AZ187" s="69">
        <f t="shared" si="85"/>
        <v>1.7270196277697873E-5</v>
      </c>
      <c r="BA187" s="70">
        <f t="shared" si="85"/>
        <v>6.7039849818094604E-5</v>
      </c>
      <c r="BB187" s="68">
        <f t="shared" si="85"/>
        <v>-1.4490873564861358E-6</v>
      </c>
      <c r="BC187" s="68">
        <f>S187/S$203</f>
        <v>6.2809754880642398E-5</v>
      </c>
      <c r="BD187" s="68">
        <f>T187/T$203</f>
        <v>6.1243850918003224E-5</v>
      </c>
      <c r="BE187" s="68">
        <f>U187/U$203</f>
        <v>6.4244516525298312E-5</v>
      </c>
      <c r="BF187" s="68">
        <f>V187/V$203</f>
        <v>0</v>
      </c>
      <c r="BG187" s="69">
        <f t="shared" si="85"/>
        <v>1.123478802789921E-4</v>
      </c>
      <c r="BH187" s="70">
        <f t="shared" si="85"/>
        <v>5.9580174451430158E-5</v>
      </c>
      <c r="BI187" s="68">
        <f t="shared" si="85"/>
        <v>2.6412898306471039E-5</v>
      </c>
      <c r="BJ187" s="68">
        <f t="shared" si="85"/>
        <v>5.8801695428395366E-5</v>
      </c>
      <c r="BK187" s="68">
        <f t="shared" si="85"/>
        <v>5.7477876738438697E-5</v>
      </c>
      <c r="BL187" s="68">
        <f t="shared" si="85"/>
        <v>5.959323057561742E-5</v>
      </c>
      <c r="BM187" s="68">
        <f t="shared" si="87"/>
        <v>0</v>
      </c>
      <c r="BN187" s="69">
        <f t="shared" si="87"/>
        <v>8.1440494117488943E-5</v>
      </c>
      <c r="BO187" s="70">
        <f t="shared" si="67"/>
        <v>-4.4729308748000338E-2</v>
      </c>
      <c r="BP187" s="68">
        <f t="shared" si="68"/>
        <v>-1.9477936436086307E-2</v>
      </c>
      <c r="BQ187" s="68">
        <f t="shared" si="69"/>
        <v>-1.4229143277512404E-3</v>
      </c>
      <c r="BR187" s="69">
        <f t="shared" si="70"/>
        <v>1.0655317231626809E-2</v>
      </c>
      <c r="BS187" s="70">
        <f t="shared" si="71"/>
        <v>0.98192062556463877</v>
      </c>
      <c r="BT187" s="68">
        <f t="shared" si="72"/>
        <v>0.98760561252325729</v>
      </c>
      <c r="BU187" s="68">
        <f t="shared" si="73"/>
        <v>0.94519151931579981</v>
      </c>
      <c r="BV187" s="69">
        <f t="shared" si="74"/>
        <v>0.923485312877947</v>
      </c>
      <c r="BW187" s="70">
        <f t="shared" si="75"/>
        <v>1</v>
      </c>
      <c r="BX187" s="68">
        <f t="shared" si="76"/>
        <v>1</v>
      </c>
      <c r="BY187" s="68">
        <f t="shared" si="77"/>
        <v>1</v>
      </c>
      <c r="BZ187" s="69">
        <f t="shared" si="78"/>
        <v>1</v>
      </c>
      <c r="CA187" s="71">
        <f t="shared" si="79"/>
        <v>0.28842437780435043</v>
      </c>
      <c r="CB187" s="72">
        <f t="shared" si="80"/>
        <v>0.2884431622389857</v>
      </c>
      <c r="CC187" s="72">
        <f t="shared" si="81"/>
        <v>0.27344342755238371</v>
      </c>
      <c r="CD187" s="73">
        <f t="shared" si="82"/>
        <v>0.25450618969899935</v>
      </c>
    </row>
    <row r="188" spans="1:82" s="51" customFormat="1" x14ac:dyDescent="0.25">
      <c r="A188" s="50" t="s">
        <v>320</v>
      </c>
      <c r="B188" s="51" t="s">
        <v>321</v>
      </c>
      <c r="C188" s="52">
        <v>42441548</v>
      </c>
      <c r="D188" s="53">
        <v>1155905</v>
      </c>
      <c r="E188" s="53">
        <v>43597453</v>
      </c>
      <c r="F188" s="53">
        <v>41998181.519999996</v>
      </c>
      <c r="G188" s="53">
        <v>39675779.009999998</v>
      </c>
      <c r="H188" s="53">
        <v>2322402.5099999979</v>
      </c>
      <c r="I188" s="54">
        <v>1599271.4800000018</v>
      </c>
      <c r="J188" s="52">
        <v>55194241</v>
      </c>
      <c r="K188" s="53">
        <v>-1737080.9499999993</v>
      </c>
      <c r="L188" s="53">
        <v>53457160.049999997</v>
      </c>
      <c r="M188" s="53">
        <v>49672693.270000003</v>
      </c>
      <c r="N188" s="53">
        <v>48548962.899999999</v>
      </c>
      <c r="O188" s="53">
        <v>1123730.3699999992</v>
      </c>
      <c r="P188" s="54">
        <v>3784466.7800000031</v>
      </c>
      <c r="Q188" s="52">
        <v>53172953.090000004</v>
      </c>
      <c r="R188" s="53">
        <v>2781365.0199999958</v>
      </c>
      <c r="S188" s="53">
        <v>55954318.109999999</v>
      </c>
      <c r="T188" s="53">
        <v>53768252.590000004</v>
      </c>
      <c r="U188" s="53">
        <v>51264163.5</v>
      </c>
      <c r="V188" s="53">
        <v>2504089.09</v>
      </c>
      <c r="W188" s="54">
        <v>2186065.5199999977</v>
      </c>
      <c r="X188" s="52">
        <v>51715934.240000002</v>
      </c>
      <c r="Y188" s="53">
        <v>-239582.99000000209</v>
      </c>
      <c r="Z188" s="53">
        <v>51476351.25</v>
      </c>
      <c r="AA188" s="53">
        <v>48130318.910000004</v>
      </c>
      <c r="AB188" s="53">
        <v>46278379.019999996</v>
      </c>
      <c r="AC188" s="53">
        <v>1851939.8900000066</v>
      </c>
      <c r="AD188" s="54">
        <v>3346032.3399999971</v>
      </c>
      <c r="AE188" s="53">
        <v>202524676.33000001</v>
      </c>
      <c r="AF188" s="53">
        <v>1960606.0799999945</v>
      </c>
      <c r="AG188" s="53">
        <v>204485282.41</v>
      </c>
      <c r="AH188" s="53">
        <v>193569446.28999996</v>
      </c>
      <c r="AI188" s="53">
        <v>185767284.42999998</v>
      </c>
      <c r="AJ188" s="53">
        <v>7802161.8600000031</v>
      </c>
      <c r="AK188" s="55">
        <v>10915836.119999999</v>
      </c>
      <c r="AM188" s="59">
        <f t="shared" si="60"/>
        <v>4.2014445822204016E-3</v>
      </c>
      <c r="AN188" s="57">
        <f t="shared" si="61"/>
        <v>1.3095819822397418E-3</v>
      </c>
      <c r="AO188" s="57">
        <f t="shared" si="62"/>
        <v>3.9690669045203183E-3</v>
      </c>
      <c r="AP188" s="57">
        <f t="shared" si="63"/>
        <v>4.0872038011700342E-3</v>
      </c>
      <c r="AQ188" s="57">
        <f t="shared" si="64"/>
        <v>3.9714492710560328E-3</v>
      </c>
      <c r="AR188" s="57">
        <f t="shared" si="65"/>
        <v>8.1408659709979181E-3</v>
      </c>
      <c r="AS188" s="58">
        <f t="shared" si="66"/>
        <v>2.2563759132302125E-3</v>
      </c>
      <c r="AT188" s="59">
        <f t="shared" si="86"/>
        <v>5.5053783531796218E-3</v>
      </c>
      <c r="AU188" s="57">
        <f t="shared" si="86"/>
        <v>-3.6884567388213736E-3</v>
      </c>
      <c r="AV188" s="57">
        <f t="shared" si="86"/>
        <v>5.0928734851880403E-3</v>
      </c>
      <c r="AW188" s="57">
        <f t="shared" si="85"/>
        <v>4.9755048877679186E-3</v>
      </c>
      <c r="AX188" s="57">
        <f t="shared" si="85"/>
        <v>4.9965122648324084E-3</v>
      </c>
      <c r="AY188" s="57">
        <f t="shared" si="85"/>
        <v>4.2106607182662717E-3</v>
      </c>
      <c r="AZ188" s="58">
        <f t="shared" si="85"/>
        <v>7.3769039870773649E-3</v>
      </c>
      <c r="BA188" s="59">
        <f t="shared" si="85"/>
        <v>5.0722723650660157E-3</v>
      </c>
      <c r="BB188" s="57">
        <f t="shared" si="85"/>
        <v>4.0304408842548019E-3</v>
      </c>
      <c r="BC188" s="57">
        <f t="shared" si="85"/>
        <v>5.0079255339650431E-3</v>
      </c>
      <c r="BD188" s="57">
        <f t="shared" si="85"/>
        <v>4.9643884131940147E-3</v>
      </c>
      <c r="BE188" s="57">
        <f t="shared" si="85"/>
        <v>4.9650917748476093E-3</v>
      </c>
      <c r="BF188" s="57">
        <f t="shared" si="85"/>
        <v>4.9500327395229794E-3</v>
      </c>
      <c r="BG188" s="58">
        <f t="shared" si="87"/>
        <v>6.3852433003773476E-3</v>
      </c>
      <c r="BH188" s="59">
        <f t="shared" si="87"/>
        <v>4.69023376843239E-3</v>
      </c>
      <c r="BI188" s="57">
        <f t="shared" si="87"/>
        <v>-9.0401159297576043E-4</v>
      </c>
      <c r="BJ188" s="57">
        <f t="shared" si="87"/>
        <v>4.5589295683367229E-3</v>
      </c>
      <c r="BK188" s="57">
        <f t="shared" si="87"/>
        <v>4.5118509279391174E-3</v>
      </c>
      <c r="BL188" s="57">
        <f t="shared" si="87"/>
        <v>4.4979057826570268E-3</v>
      </c>
      <c r="BM188" s="57">
        <f t="shared" si="87"/>
        <v>4.8907650025189443E-3</v>
      </c>
      <c r="BN188" s="58">
        <f t="shared" si="87"/>
        <v>5.3640276309366228E-3</v>
      </c>
      <c r="BO188" s="59">
        <f t="shared" si="67"/>
        <v>2.7235222428738933E-2</v>
      </c>
      <c r="BP188" s="57">
        <f t="shared" si="68"/>
        <v>-3.147214126923132E-2</v>
      </c>
      <c r="BQ188" s="57">
        <f t="shared" si="69"/>
        <v>5.2307890729564814E-2</v>
      </c>
      <c r="BR188" s="58">
        <f t="shared" si="70"/>
        <v>-4.6326725702790297E-3</v>
      </c>
      <c r="BS188" s="59">
        <f t="shared" si="71"/>
        <v>0.96331731855987079</v>
      </c>
      <c r="BT188" s="57">
        <f t="shared" si="72"/>
        <v>0.92920561480519592</v>
      </c>
      <c r="BU188" s="57">
        <f t="shared" si="73"/>
        <v>0.96093124545450748</v>
      </c>
      <c r="BV188" s="58">
        <f t="shared" si="74"/>
        <v>0.93499864969547553</v>
      </c>
      <c r="BW188" s="59">
        <f t="shared" si="75"/>
        <v>0.94470230791078313</v>
      </c>
      <c r="BX188" s="57">
        <f t="shared" si="76"/>
        <v>0.97737730136975109</v>
      </c>
      <c r="BY188" s="57">
        <f t="shared" si="77"/>
        <v>0.9534281110250229</v>
      </c>
      <c r="BZ188" s="58">
        <f t="shared" si="78"/>
        <v>0.961522384809812</v>
      </c>
      <c r="CA188" s="60">
        <f t="shared" si="79"/>
        <v>16.98919825311118</v>
      </c>
      <c r="CB188" s="61">
        <f t="shared" si="80"/>
        <v>20.295120597633769</v>
      </c>
      <c r="CC188" s="61">
        <f t="shared" si="81"/>
        <v>22.165153938843297</v>
      </c>
      <c r="CD188" s="62">
        <f t="shared" si="82"/>
        <v>19.978016818282192</v>
      </c>
    </row>
    <row r="189" spans="1:82" s="75" customFormat="1" x14ac:dyDescent="0.25">
      <c r="A189" s="74" t="s">
        <v>322</v>
      </c>
      <c r="B189" s="75" t="s">
        <v>323</v>
      </c>
      <c r="C189" s="76">
        <v>39850200</v>
      </c>
      <c r="D189" s="77">
        <v>796105</v>
      </c>
      <c r="E189" s="77">
        <v>40646305</v>
      </c>
      <c r="F189" s="77">
        <v>39069990.829999998</v>
      </c>
      <c r="G189" s="77">
        <v>36747588.32</v>
      </c>
      <c r="H189" s="77">
        <v>2322402.5099999979</v>
      </c>
      <c r="I189" s="78">
        <v>1576314.1700000018</v>
      </c>
      <c r="J189" s="76">
        <v>52332031</v>
      </c>
      <c r="K189" s="77">
        <v>-2056980.9499999993</v>
      </c>
      <c r="L189" s="77">
        <v>50275050.049999997</v>
      </c>
      <c r="M189" s="77">
        <v>46514978.700000003</v>
      </c>
      <c r="N189" s="77">
        <v>45391248.329999998</v>
      </c>
      <c r="O189" s="77">
        <v>1123730.3699999992</v>
      </c>
      <c r="P189" s="78">
        <v>3760071.3500000029</v>
      </c>
      <c r="Q189" s="76">
        <v>49704727.090000004</v>
      </c>
      <c r="R189" s="77">
        <v>1269165.0199999958</v>
      </c>
      <c r="S189" s="77">
        <v>50973892.109999999</v>
      </c>
      <c r="T189" s="77">
        <v>48881948.490000002</v>
      </c>
      <c r="U189" s="77">
        <v>46377859.920000002</v>
      </c>
      <c r="V189" s="77">
        <v>2504088.5700000003</v>
      </c>
      <c r="W189" s="78">
        <v>2091943.6199999973</v>
      </c>
      <c r="X189" s="76">
        <v>47589190.240000002</v>
      </c>
      <c r="Y189" s="77">
        <v>-248082.99000000209</v>
      </c>
      <c r="Z189" s="77">
        <v>47341107.25</v>
      </c>
      <c r="AA189" s="77">
        <v>44521128.950000003</v>
      </c>
      <c r="AB189" s="77">
        <v>42669199.659999996</v>
      </c>
      <c r="AC189" s="77">
        <v>1851929.2900000066</v>
      </c>
      <c r="AD189" s="78">
        <v>2819978.299999997</v>
      </c>
      <c r="AE189" s="77">
        <v>189476148.33000001</v>
      </c>
      <c r="AF189" s="77">
        <v>-239793.92000000551</v>
      </c>
      <c r="AG189" s="77">
        <v>189236354.41</v>
      </c>
      <c r="AH189" s="77">
        <v>178988046.97000003</v>
      </c>
      <c r="AI189" s="77">
        <v>171185896.23000002</v>
      </c>
      <c r="AJ189" s="77">
        <v>7802150.7400000039</v>
      </c>
      <c r="AK189" s="79">
        <v>10248307.439999999</v>
      </c>
      <c r="AM189" s="83">
        <f t="shared" si="60"/>
        <v>3.944917534355709E-3</v>
      </c>
      <c r="AN189" s="81">
        <f t="shared" si="61"/>
        <v>9.0194675511479723E-4</v>
      </c>
      <c r="AO189" s="81">
        <f t="shared" si="62"/>
        <v>3.7003974513497096E-3</v>
      </c>
      <c r="AP189" s="81">
        <f t="shared" si="63"/>
        <v>3.8022364124506115E-3</v>
      </c>
      <c r="AQ189" s="81">
        <f t="shared" si="64"/>
        <v>3.6783444834126064E-3</v>
      </c>
      <c r="AR189" s="81">
        <f t="shared" si="65"/>
        <v>8.1408659709979181E-3</v>
      </c>
      <c r="AS189" s="82">
        <f t="shared" si="66"/>
        <v>2.2239859644539368E-3</v>
      </c>
      <c r="AT189" s="83">
        <f t="shared" si="86"/>
        <v>5.2198857240436537E-3</v>
      </c>
      <c r="AU189" s="81">
        <f t="shared" si="86"/>
        <v>-4.3677211742231652E-3</v>
      </c>
      <c r="AV189" s="81">
        <f t="shared" si="86"/>
        <v>4.7897132793186352E-3</v>
      </c>
      <c r="AW189" s="81">
        <f t="shared" si="85"/>
        <v>4.6592098926121032E-3</v>
      </c>
      <c r="AX189" s="81">
        <f t="shared" si="85"/>
        <v>4.671529842234767E-3</v>
      </c>
      <c r="AY189" s="81">
        <f t="shared" si="85"/>
        <v>4.2106607182662717E-3</v>
      </c>
      <c r="AZ189" s="82">
        <f t="shared" si="85"/>
        <v>7.3293509881226567E-3</v>
      </c>
      <c r="BA189" s="83">
        <f t="shared" si="85"/>
        <v>4.7414314793655776E-3</v>
      </c>
      <c r="BB189" s="81">
        <f t="shared" si="85"/>
        <v>1.8391309837764676E-3</v>
      </c>
      <c r="BC189" s="81">
        <f t="shared" ref="AW189:BF203" si="88">S189/S$203</f>
        <v>4.562176155223782E-3</v>
      </c>
      <c r="BD189" s="81">
        <f t="shared" si="88"/>
        <v>4.5132390771284812E-3</v>
      </c>
      <c r="BE189" s="81">
        <f t="shared" si="88"/>
        <v>4.4918382570277703E-3</v>
      </c>
      <c r="BF189" s="81">
        <f t="shared" si="88"/>
        <v>4.950031711597482E-3</v>
      </c>
      <c r="BG189" s="82">
        <f t="shared" si="87"/>
        <v>6.1103241701429573E-3</v>
      </c>
      <c r="BH189" s="83">
        <f t="shared" si="87"/>
        <v>4.3159701232538565E-3</v>
      </c>
      <c r="BI189" s="81">
        <f t="shared" si="87"/>
        <v>-9.3608439806218955E-4</v>
      </c>
      <c r="BJ189" s="81">
        <f t="shared" si="87"/>
        <v>4.1926975863469931E-3</v>
      </c>
      <c r="BK189" s="81">
        <f t="shared" si="87"/>
        <v>4.1735168499832951E-3</v>
      </c>
      <c r="BL189" s="81">
        <f t="shared" si="87"/>
        <v>4.147121052124985E-3</v>
      </c>
      <c r="BM189" s="81">
        <f t="shared" si="87"/>
        <v>4.8907370091108926E-3</v>
      </c>
      <c r="BN189" s="82">
        <f t="shared" si="87"/>
        <v>4.520709898411108E-3</v>
      </c>
      <c r="BO189" s="83">
        <f t="shared" si="67"/>
        <v>1.9977440514727655E-2</v>
      </c>
      <c r="BP189" s="81">
        <f t="shared" si="68"/>
        <v>-3.9306346623543029E-2</v>
      </c>
      <c r="BQ189" s="81">
        <f t="shared" si="69"/>
        <v>2.553409090652339E-2</v>
      </c>
      <c r="BR189" s="82">
        <f t="shared" si="70"/>
        <v>-5.2130113739880706E-3</v>
      </c>
      <c r="BS189" s="83">
        <f t="shared" si="71"/>
        <v>0.96121875850707705</v>
      </c>
      <c r="BT189" s="81">
        <f t="shared" si="72"/>
        <v>0.92520999290382622</v>
      </c>
      <c r="BU189" s="81">
        <f t="shared" si="73"/>
        <v>0.95896048872458761</v>
      </c>
      <c r="BV189" s="82">
        <f t="shared" si="74"/>
        <v>0.94043277684427207</v>
      </c>
      <c r="BW189" s="83">
        <f t="shared" si="75"/>
        <v>0.94055789467406947</v>
      </c>
      <c r="BX189" s="81">
        <f t="shared" si="76"/>
        <v>0.97584153747016544</v>
      </c>
      <c r="BY189" s="81">
        <f t="shared" si="77"/>
        <v>0.94877273416152241</v>
      </c>
      <c r="BZ189" s="82">
        <f t="shared" si="78"/>
        <v>0.95840336187162189</v>
      </c>
      <c r="CA189" s="84">
        <f t="shared" si="79"/>
        <v>15.804680010776472</v>
      </c>
      <c r="CB189" s="85">
        <f t="shared" si="80"/>
        <v>19.004951013659138</v>
      </c>
      <c r="CC189" s="85">
        <f t="shared" si="81"/>
        <v>20.150848519726061</v>
      </c>
      <c r="CD189" s="86">
        <f t="shared" si="82"/>
        <v>18.479907947321145</v>
      </c>
    </row>
    <row r="190" spans="1:82" x14ac:dyDescent="0.25">
      <c r="A190" s="1" t="s">
        <v>324</v>
      </c>
      <c r="B190" t="s">
        <v>325</v>
      </c>
      <c r="C190" s="63">
        <v>2591348</v>
      </c>
      <c r="D190" s="64">
        <v>359800</v>
      </c>
      <c r="E190" s="64">
        <v>2951148</v>
      </c>
      <c r="F190" s="64">
        <v>2928190.69</v>
      </c>
      <c r="G190" s="64">
        <v>2928190.69</v>
      </c>
      <c r="H190" s="64">
        <v>0</v>
      </c>
      <c r="I190" s="65">
        <v>22957.310000000056</v>
      </c>
      <c r="J190" s="63">
        <v>2862210</v>
      </c>
      <c r="K190" s="64">
        <v>319900</v>
      </c>
      <c r="L190" s="64">
        <v>3182110</v>
      </c>
      <c r="M190" s="64">
        <v>3157714.5700000003</v>
      </c>
      <c r="N190" s="64">
        <v>3157714.5700000003</v>
      </c>
      <c r="O190" s="64">
        <v>0</v>
      </c>
      <c r="P190" s="65">
        <v>24395.429999999971</v>
      </c>
      <c r="Q190" s="63">
        <v>3468226</v>
      </c>
      <c r="R190" s="64">
        <v>1512200</v>
      </c>
      <c r="S190" s="64">
        <v>4980426</v>
      </c>
      <c r="T190" s="64">
        <v>4886304.0999999996</v>
      </c>
      <c r="U190" s="64">
        <v>4886303.58</v>
      </c>
      <c r="V190" s="64">
        <v>0.51999999955296516</v>
      </c>
      <c r="W190" s="65">
        <v>94121.900000000373</v>
      </c>
      <c r="X190" s="63">
        <v>4126744</v>
      </c>
      <c r="Y190" s="64">
        <v>8500</v>
      </c>
      <c r="Z190" s="64">
        <v>4135244</v>
      </c>
      <c r="AA190" s="64">
        <v>3609189.96</v>
      </c>
      <c r="AB190" s="64">
        <v>3609179.36</v>
      </c>
      <c r="AC190" s="64">
        <v>10.600000000093132</v>
      </c>
      <c r="AD190" s="65">
        <v>526054.04</v>
      </c>
      <c r="AE190" s="64">
        <v>13048528</v>
      </c>
      <c r="AF190" s="64">
        <v>2200400</v>
      </c>
      <c r="AG190" s="64">
        <v>15248928</v>
      </c>
      <c r="AH190" s="64">
        <v>14581399.32</v>
      </c>
      <c r="AI190" s="64">
        <v>14581388.199999999</v>
      </c>
      <c r="AJ190" s="64">
        <v>11.119999999646097</v>
      </c>
      <c r="AK190" s="66">
        <v>667528.6800000004</v>
      </c>
      <c r="AM190" s="70">
        <f t="shared" si="60"/>
        <v>2.5652704786469321E-4</v>
      </c>
      <c r="AN190" s="68">
        <f t="shared" si="61"/>
        <v>4.0763522712494466E-4</v>
      </c>
      <c r="AO190" s="68">
        <f t="shared" si="62"/>
        <v>2.6866945317060903E-4</v>
      </c>
      <c r="AP190" s="68">
        <f t="shared" si="63"/>
        <v>2.8496738871942249E-4</v>
      </c>
      <c r="AQ190" s="68">
        <f t="shared" si="64"/>
        <v>2.9310478764342632E-4</v>
      </c>
      <c r="AR190" s="68">
        <f t="shared" si="65"/>
        <v>0</v>
      </c>
      <c r="AS190" s="69">
        <f t="shared" si="66"/>
        <v>3.2389948776276034E-5</v>
      </c>
      <c r="AT190" s="70">
        <f t="shared" si="86"/>
        <v>2.8549262913596808E-4</v>
      </c>
      <c r="AU190" s="68">
        <f t="shared" si="86"/>
        <v>6.7926443540179161E-4</v>
      </c>
      <c r="AV190" s="68">
        <f t="shared" si="86"/>
        <v>3.0316020586940466E-4</v>
      </c>
      <c r="AW190" s="68">
        <f t="shared" si="88"/>
        <v>3.1629499515581578E-4</v>
      </c>
      <c r="AX190" s="68">
        <f t="shared" si="88"/>
        <v>3.2498242259764104E-4</v>
      </c>
      <c r="AY190" s="68">
        <f t="shared" si="88"/>
        <v>0</v>
      </c>
      <c r="AZ190" s="69">
        <f t="shared" si="88"/>
        <v>4.7552998954707801E-5</v>
      </c>
      <c r="BA190" s="70">
        <f t="shared" si="88"/>
        <v>3.3084088570043806E-4</v>
      </c>
      <c r="BB190" s="68">
        <f t="shared" si="88"/>
        <v>2.1913099004783345E-3</v>
      </c>
      <c r="BC190" s="68">
        <f t="shared" si="88"/>
        <v>4.4574937874126091E-4</v>
      </c>
      <c r="BD190" s="68">
        <f t="shared" si="88"/>
        <v>4.5114933606553356E-4</v>
      </c>
      <c r="BE190" s="68">
        <f t="shared" si="88"/>
        <v>4.7325351781983977E-4</v>
      </c>
      <c r="BF190" s="68">
        <f t="shared" si="88"/>
        <v>1.0279254969874543E-9</v>
      </c>
      <c r="BG190" s="69">
        <f t="shared" si="87"/>
        <v>2.749191302343901E-4</v>
      </c>
      <c r="BH190" s="70">
        <f t="shared" si="87"/>
        <v>3.7426364517853397E-4</v>
      </c>
      <c r="BI190" s="68">
        <f t="shared" si="87"/>
        <v>3.2072805086429117E-5</v>
      </c>
      <c r="BJ190" s="68">
        <f t="shared" si="87"/>
        <v>3.6623198198973021E-4</v>
      </c>
      <c r="BK190" s="68">
        <f t="shared" si="87"/>
        <v>3.3833407795582265E-4</v>
      </c>
      <c r="BL190" s="68">
        <f t="shared" si="87"/>
        <v>3.5078473053204163E-4</v>
      </c>
      <c r="BM190" s="68">
        <f t="shared" si="87"/>
        <v>2.7993408051249499E-8</v>
      </c>
      <c r="BN190" s="69">
        <f t="shared" si="87"/>
        <v>8.4331773252551464E-4</v>
      </c>
      <c r="BO190" s="70">
        <f t="shared" si="67"/>
        <v>0.13884665432817206</v>
      </c>
      <c r="BP190" s="68">
        <f t="shared" si="68"/>
        <v>0.11176678161280969</v>
      </c>
      <c r="BQ190" s="68">
        <f t="shared" si="69"/>
        <v>0.43601541537373861</v>
      </c>
      <c r="BR190" s="69">
        <f t="shared" si="70"/>
        <v>2.0597352295175083E-3</v>
      </c>
      <c r="BS190" s="70">
        <f t="shared" si="71"/>
        <v>0.9922208882780531</v>
      </c>
      <c r="BT190" s="68">
        <f t="shared" si="72"/>
        <v>0.99233356797847982</v>
      </c>
      <c r="BU190" s="68">
        <f t="shared" si="73"/>
        <v>0.98110163668730344</v>
      </c>
      <c r="BV190" s="69">
        <f t="shared" si="74"/>
        <v>0.87278766621751946</v>
      </c>
      <c r="BW190" s="70">
        <f t="shared" si="75"/>
        <v>1</v>
      </c>
      <c r="BX190" s="68">
        <f t="shared" si="76"/>
        <v>1</v>
      </c>
      <c r="BY190" s="68">
        <f t="shared" si="77"/>
        <v>0.99999989358009878</v>
      </c>
      <c r="BZ190" s="69">
        <f t="shared" si="78"/>
        <v>0.99999706305289615</v>
      </c>
      <c r="CA190" s="71">
        <f t="shared" si="79"/>
        <v>1.184518242334708</v>
      </c>
      <c r="CB190" s="72">
        <f t="shared" si="80"/>
        <v>1.2901695839746292</v>
      </c>
      <c r="CC190" s="72">
        <f t="shared" si="81"/>
        <v>2.0143054191172318</v>
      </c>
      <c r="CD190" s="73">
        <f t="shared" si="82"/>
        <v>1.4981088709610471</v>
      </c>
    </row>
    <row r="191" spans="1:82" s="51" customFormat="1" x14ac:dyDescent="0.25">
      <c r="A191" s="50" t="s">
        <v>326</v>
      </c>
      <c r="B191" s="51" t="s">
        <v>327</v>
      </c>
      <c r="C191" s="52">
        <v>4154392</v>
      </c>
      <c r="D191" s="53">
        <v>-343523.45999999996</v>
      </c>
      <c r="E191" s="53">
        <v>3810868.54</v>
      </c>
      <c r="F191" s="53">
        <v>3029368.91</v>
      </c>
      <c r="G191" s="53">
        <v>2049068.96</v>
      </c>
      <c r="H191" s="53">
        <v>980299.95000000019</v>
      </c>
      <c r="I191" s="54">
        <v>781499.62999999989</v>
      </c>
      <c r="J191" s="52">
        <v>1042840</v>
      </c>
      <c r="K191" s="53">
        <v>-819425.47</v>
      </c>
      <c r="L191" s="53">
        <v>223414.53</v>
      </c>
      <c r="M191" s="53">
        <v>223414.53</v>
      </c>
      <c r="N191" s="53">
        <v>223414.53</v>
      </c>
      <c r="O191" s="53">
        <v>0</v>
      </c>
      <c r="P191" s="54">
        <v>0</v>
      </c>
      <c r="Q191" s="52"/>
      <c r="R191" s="53"/>
      <c r="S191" s="53"/>
      <c r="T191" s="53"/>
      <c r="U191" s="53"/>
      <c r="V191" s="53"/>
      <c r="W191" s="54"/>
      <c r="X191" s="52"/>
      <c r="Y191" s="53"/>
      <c r="Z191" s="53"/>
      <c r="AA191" s="53"/>
      <c r="AB191" s="53"/>
      <c r="AC191" s="53"/>
      <c r="AD191" s="54"/>
      <c r="AE191" s="53">
        <v>5197232</v>
      </c>
      <c r="AF191" s="53">
        <v>-1162948.93</v>
      </c>
      <c r="AG191" s="53">
        <v>4034283.07</v>
      </c>
      <c r="AH191" s="53">
        <v>3252783.44</v>
      </c>
      <c r="AI191" s="53">
        <v>2272483.4899999998</v>
      </c>
      <c r="AJ191" s="53">
        <v>980299.95000000019</v>
      </c>
      <c r="AK191" s="55">
        <v>781499.62999999989</v>
      </c>
      <c r="AM191" s="59">
        <f t="shared" si="60"/>
        <v>4.1125850925182513E-4</v>
      </c>
      <c r="AN191" s="57">
        <f t="shared" si="61"/>
        <v>-3.8919472940479941E-4</v>
      </c>
      <c r="AO191" s="57">
        <f t="shared" si="62"/>
        <v>3.4693751948288506E-4</v>
      </c>
      <c r="AP191" s="57">
        <f t="shared" si="63"/>
        <v>2.9481391041186026E-4</v>
      </c>
      <c r="AQ191" s="57">
        <f t="shared" si="64"/>
        <v>2.0510683420946755E-4</v>
      </c>
      <c r="AR191" s="57">
        <f t="shared" si="65"/>
        <v>3.4363080775028825E-3</v>
      </c>
      <c r="AS191" s="58">
        <f t="shared" si="66"/>
        <v>1.1026001297355225E-3</v>
      </c>
      <c r="AT191" s="59">
        <f t="shared" si="86"/>
        <v>1.0401861965689203E-4</v>
      </c>
      <c r="AU191" s="57">
        <f t="shared" si="86"/>
        <v>-1.739939291132847E-3</v>
      </c>
      <c r="AV191" s="57">
        <f t="shared" si="86"/>
        <v>2.1284743427793598E-5</v>
      </c>
      <c r="AW191" s="57">
        <f t="shared" si="88"/>
        <v>2.2378494356470241E-5</v>
      </c>
      <c r="AX191" s="57">
        <f t="shared" si="88"/>
        <v>2.2993146971771215E-5</v>
      </c>
      <c r="AY191" s="57">
        <f t="shared" si="88"/>
        <v>0</v>
      </c>
      <c r="AZ191" s="58">
        <f t="shared" si="88"/>
        <v>0</v>
      </c>
      <c r="BA191" s="59">
        <f t="shared" si="88"/>
        <v>0</v>
      </c>
      <c r="BB191" s="57">
        <f t="shared" si="88"/>
        <v>0</v>
      </c>
      <c r="BC191" s="57">
        <f t="shared" si="88"/>
        <v>0</v>
      </c>
      <c r="BD191" s="57">
        <f t="shared" si="88"/>
        <v>0</v>
      </c>
      <c r="BE191" s="57">
        <f t="shared" si="88"/>
        <v>0</v>
      </c>
      <c r="BF191" s="57">
        <f t="shared" si="88"/>
        <v>0</v>
      </c>
      <c r="BG191" s="58">
        <f t="shared" si="87"/>
        <v>0</v>
      </c>
      <c r="BH191" s="59">
        <f t="shared" si="87"/>
        <v>0</v>
      </c>
      <c r="BI191" s="57">
        <f t="shared" si="87"/>
        <v>0</v>
      </c>
      <c r="BJ191" s="57">
        <f t="shared" si="87"/>
        <v>0</v>
      </c>
      <c r="BK191" s="57">
        <f t="shared" si="87"/>
        <v>0</v>
      </c>
      <c r="BL191" s="57">
        <f t="shared" si="87"/>
        <v>0</v>
      </c>
      <c r="BM191" s="57">
        <f t="shared" si="87"/>
        <v>0</v>
      </c>
      <c r="BN191" s="58">
        <f t="shared" si="87"/>
        <v>0</v>
      </c>
      <c r="BO191" s="59">
        <f t="shared" si="67"/>
        <v>-8.268922624538079E-2</v>
      </c>
      <c r="BP191" s="57">
        <f t="shared" si="68"/>
        <v>-0.78576336734302477</v>
      </c>
      <c r="BQ191" s="57" t="e">
        <f t="shared" si="69"/>
        <v>#DIV/0!</v>
      </c>
      <c r="BR191" s="58" t="e">
        <f t="shared" si="70"/>
        <v>#DIV/0!</v>
      </c>
      <c r="BS191" s="59">
        <f t="shared" si="71"/>
        <v>0.79492873558949906</v>
      </c>
      <c r="BT191" s="57">
        <f t="shared" si="72"/>
        <v>1</v>
      </c>
      <c r="BU191" s="57" t="e">
        <f t="shared" si="73"/>
        <v>#DIV/0!</v>
      </c>
      <c r="BV191" s="58" t="e">
        <f t="shared" si="74"/>
        <v>#DIV/0!</v>
      </c>
      <c r="BW191" s="59">
        <f t="shared" si="75"/>
        <v>0.67640126405073586</v>
      </c>
      <c r="BX191" s="57">
        <f t="shared" si="76"/>
        <v>1</v>
      </c>
      <c r="BY191" s="57" t="e">
        <f t="shared" si="77"/>
        <v>#DIV/0!</v>
      </c>
      <c r="BZ191" s="58" t="e">
        <f t="shared" si="78"/>
        <v>#DIV/0!</v>
      </c>
      <c r="CA191" s="60">
        <f t="shared" si="79"/>
        <v>1.2254470820193104</v>
      </c>
      <c r="CB191" s="61">
        <f t="shared" si="80"/>
        <v>9.1282041120007651E-2</v>
      </c>
      <c r="CC191" s="61">
        <f t="shared" si="81"/>
        <v>0</v>
      </c>
      <c r="CD191" s="62">
        <f t="shared" si="82"/>
        <v>0</v>
      </c>
    </row>
    <row r="192" spans="1:82" x14ac:dyDescent="0.25">
      <c r="A192" s="1" t="s">
        <v>328</v>
      </c>
      <c r="B192" t="s">
        <v>329</v>
      </c>
      <c r="C192" s="63">
        <v>4154392</v>
      </c>
      <c r="D192" s="64">
        <v>-343523.45999999996</v>
      </c>
      <c r="E192" s="64">
        <v>3810868.54</v>
      </c>
      <c r="F192" s="64">
        <v>3029368.91</v>
      </c>
      <c r="G192" s="64">
        <v>2049068.96</v>
      </c>
      <c r="H192" s="64">
        <v>980299.95000000019</v>
      </c>
      <c r="I192" s="65">
        <v>781499.62999999989</v>
      </c>
      <c r="J192" s="63">
        <v>1042840</v>
      </c>
      <c r="K192" s="64">
        <v>-819425.47</v>
      </c>
      <c r="L192" s="64">
        <v>223414.53</v>
      </c>
      <c r="M192" s="64">
        <v>223414.53</v>
      </c>
      <c r="N192" s="64">
        <v>223414.53</v>
      </c>
      <c r="O192" s="64">
        <v>0</v>
      </c>
      <c r="P192" s="65">
        <v>0</v>
      </c>
      <c r="Q192" s="63"/>
      <c r="R192" s="64"/>
      <c r="S192" s="64"/>
      <c r="T192" s="64"/>
      <c r="U192" s="64"/>
      <c r="V192" s="64"/>
      <c r="W192" s="65"/>
      <c r="X192" s="63"/>
      <c r="Y192" s="64"/>
      <c r="Z192" s="64"/>
      <c r="AA192" s="64"/>
      <c r="AB192" s="64"/>
      <c r="AC192" s="64"/>
      <c r="AD192" s="65"/>
      <c r="AE192" s="64">
        <v>5197232</v>
      </c>
      <c r="AF192" s="64">
        <v>-1162948.93</v>
      </c>
      <c r="AG192" s="64">
        <v>4034283.07</v>
      </c>
      <c r="AH192" s="64">
        <v>3252783.44</v>
      </c>
      <c r="AI192" s="64">
        <v>2272483.4899999998</v>
      </c>
      <c r="AJ192" s="64">
        <v>980299.95000000019</v>
      </c>
      <c r="AK192" s="66">
        <v>781499.62999999989</v>
      </c>
      <c r="AM192" s="70">
        <f t="shared" si="60"/>
        <v>4.1125850925182513E-4</v>
      </c>
      <c r="AN192" s="68">
        <f t="shared" si="61"/>
        <v>-3.8919472940479941E-4</v>
      </c>
      <c r="AO192" s="68">
        <f t="shared" si="62"/>
        <v>3.4693751948288506E-4</v>
      </c>
      <c r="AP192" s="68">
        <f t="shared" si="63"/>
        <v>2.9481391041186026E-4</v>
      </c>
      <c r="AQ192" s="68">
        <f t="shared" si="64"/>
        <v>2.0510683420946755E-4</v>
      </c>
      <c r="AR192" s="68">
        <f t="shared" si="65"/>
        <v>3.4363080775028825E-3</v>
      </c>
      <c r="AS192" s="69">
        <f t="shared" si="66"/>
        <v>1.1026001297355225E-3</v>
      </c>
      <c r="AT192" s="70">
        <f t="shared" si="86"/>
        <v>1.0401861965689203E-4</v>
      </c>
      <c r="AU192" s="68">
        <f t="shared" si="86"/>
        <v>-1.739939291132847E-3</v>
      </c>
      <c r="AV192" s="68">
        <f t="shared" si="86"/>
        <v>2.1284743427793598E-5</v>
      </c>
      <c r="AW192" s="68">
        <f t="shared" si="88"/>
        <v>2.2378494356470241E-5</v>
      </c>
      <c r="AX192" s="68">
        <f t="shared" si="88"/>
        <v>2.2993146971771215E-5</v>
      </c>
      <c r="AY192" s="68">
        <f t="shared" si="88"/>
        <v>0</v>
      </c>
      <c r="AZ192" s="69">
        <f t="shared" si="88"/>
        <v>0</v>
      </c>
      <c r="BA192" s="70">
        <f t="shared" si="88"/>
        <v>0</v>
      </c>
      <c r="BB192" s="68">
        <f t="shared" si="88"/>
        <v>0</v>
      </c>
      <c r="BC192" s="68">
        <f t="shared" si="88"/>
        <v>0</v>
      </c>
      <c r="BD192" s="68">
        <f t="shared" si="88"/>
        <v>0</v>
      </c>
      <c r="BE192" s="68">
        <f t="shared" si="88"/>
        <v>0</v>
      </c>
      <c r="BF192" s="68">
        <f t="shared" si="88"/>
        <v>0</v>
      </c>
      <c r="BG192" s="69">
        <f t="shared" si="87"/>
        <v>0</v>
      </c>
      <c r="BH192" s="70">
        <f t="shared" si="87"/>
        <v>0</v>
      </c>
      <c r="BI192" s="68">
        <f t="shared" si="87"/>
        <v>0</v>
      </c>
      <c r="BJ192" s="68">
        <f t="shared" si="87"/>
        <v>0</v>
      </c>
      <c r="BK192" s="68">
        <f t="shared" si="87"/>
        <v>0</v>
      </c>
      <c r="BL192" s="68">
        <f t="shared" si="87"/>
        <v>0</v>
      </c>
      <c r="BM192" s="68">
        <f t="shared" si="87"/>
        <v>0</v>
      </c>
      <c r="BN192" s="69">
        <f t="shared" si="87"/>
        <v>0</v>
      </c>
      <c r="BO192" s="70">
        <f t="shared" si="67"/>
        <v>-8.268922624538079E-2</v>
      </c>
      <c r="BP192" s="68">
        <f t="shared" si="68"/>
        <v>-0.78576336734302477</v>
      </c>
      <c r="BQ192" s="68" t="e">
        <f t="shared" si="69"/>
        <v>#DIV/0!</v>
      </c>
      <c r="BR192" s="69" t="e">
        <f t="shared" si="70"/>
        <v>#DIV/0!</v>
      </c>
      <c r="BS192" s="70">
        <f t="shared" si="71"/>
        <v>0.79492873558949906</v>
      </c>
      <c r="BT192" s="68">
        <f t="shared" si="72"/>
        <v>1</v>
      </c>
      <c r="BU192" s="68" t="e">
        <f t="shared" si="73"/>
        <v>#DIV/0!</v>
      </c>
      <c r="BV192" s="69" t="e">
        <f t="shared" si="74"/>
        <v>#DIV/0!</v>
      </c>
      <c r="BW192" s="70">
        <f t="shared" si="75"/>
        <v>0.67640126405073586</v>
      </c>
      <c r="BX192" s="68">
        <f t="shared" si="76"/>
        <v>1</v>
      </c>
      <c r="BY192" s="68" t="e">
        <f t="shared" si="77"/>
        <v>#DIV/0!</v>
      </c>
      <c r="BZ192" s="69" t="e">
        <f t="shared" si="78"/>
        <v>#DIV/0!</v>
      </c>
      <c r="CA192" s="71">
        <f t="shared" si="79"/>
        <v>1.2254470820193104</v>
      </c>
      <c r="CB192" s="72">
        <f t="shared" si="80"/>
        <v>9.1282041120007651E-2</v>
      </c>
      <c r="CC192" s="72">
        <f t="shared" si="81"/>
        <v>0</v>
      </c>
      <c r="CD192" s="73">
        <f t="shared" si="82"/>
        <v>0</v>
      </c>
    </row>
    <row r="193" spans="1:82" s="38" customFormat="1" x14ac:dyDescent="0.25">
      <c r="A193" s="37">
        <v>93</v>
      </c>
      <c r="B193" s="38" t="s">
        <v>330</v>
      </c>
      <c r="C193" s="39">
        <v>31649921.109999999</v>
      </c>
      <c r="D193" s="40">
        <v>3735146.25</v>
      </c>
      <c r="E193" s="40">
        <v>35385067.359999999</v>
      </c>
      <c r="F193" s="40">
        <v>34139641.020000003</v>
      </c>
      <c r="G193" s="40">
        <v>34103121.329999998</v>
      </c>
      <c r="H193" s="40">
        <v>36519.689999998547</v>
      </c>
      <c r="I193" s="41">
        <v>1245426.3399999999</v>
      </c>
      <c r="J193" s="39">
        <v>33336710</v>
      </c>
      <c r="K193" s="40">
        <v>7172844.0700000003</v>
      </c>
      <c r="L193" s="40">
        <v>40509554.07</v>
      </c>
      <c r="M193" s="40">
        <v>38028483.969999999</v>
      </c>
      <c r="N193" s="40">
        <v>37987715.68</v>
      </c>
      <c r="O193" s="40">
        <v>40768.290000000161</v>
      </c>
      <c r="P193" s="41">
        <v>2481070.1000000006</v>
      </c>
      <c r="Q193" s="39">
        <v>32218257</v>
      </c>
      <c r="R193" s="40">
        <v>6743278</v>
      </c>
      <c r="S193" s="40">
        <v>38961535</v>
      </c>
      <c r="T193" s="40">
        <v>36165955.600000001</v>
      </c>
      <c r="U193" s="40">
        <v>33087233.089999996</v>
      </c>
      <c r="V193" s="40">
        <v>3078722.5100000016</v>
      </c>
      <c r="W193" s="41">
        <v>2795579.399999999</v>
      </c>
      <c r="X193" s="39">
        <v>31909888.359999999</v>
      </c>
      <c r="Y193" s="40">
        <v>8659400</v>
      </c>
      <c r="Z193" s="40">
        <v>40569288.359999999</v>
      </c>
      <c r="AA193" s="40">
        <v>38101483.489999995</v>
      </c>
      <c r="AB193" s="40">
        <v>34977176.659999996</v>
      </c>
      <c r="AC193" s="40">
        <v>3124306.83</v>
      </c>
      <c r="AD193" s="41">
        <v>2467804.8699999996</v>
      </c>
      <c r="AE193" s="40">
        <v>129114776.47</v>
      </c>
      <c r="AF193" s="40">
        <v>26310668.32</v>
      </c>
      <c r="AG193" s="40">
        <v>155425444.79000002</v>
      </c>
      <c r="AH193" s="40">
        <v>146435564.08000001</v>
      </c>
      <c r="AI193" s="40">
        <v>140155246.75999999</v>
      </c>
      <c r="AJ193" s="40">
        <v>6280317.3200000003</v>
      </c>
      <c r="AK193" s="42">
        <v>8989880.709999999</v>
      </c>
      <c r="AM193" s="46">
        <f t="shared" si="60"/>
        <v>3.1331418348669242E-3</v>
      </c>
      <c r="AN193" s="44">
        <f t="shared" si="61"/>
        <v>4.2317320454798085E-3</v>
      </c>
      <c r="AO193" s="44">
        <f t="shared" si="62"/>
        <v>3.2214198332365463E-3</v>
      </c>
      <c r="AP193" s="44">
        <f t="shared" si="63"/>
        <v>3.3224217215470629E-3</v>
      </c>
      <c r="AQ193" s="44">
        <f t="shared" si="64"/>
        <v>3.4136397501515355E-3</v>
      </c>
      <c r="AR193" s="44">
        <f t="shared" si="65"/>
        <v>1.280148037699035E-4</v>
      </c>
      <c r="AS193" s="45">
        <f t="shared" si="66"/>
        <v>1.7571438185582211E-3</v>
      </c>
      <c r="AT193" s="46">
        <f t="shared" si="86"/>
        <v>3.3251875245503713E-3</v>
      </c>
      <c r="AU193" s="44">
        <f t="shared" si="86"/>
        <v>1.5230565418673458E-2</v>
      </c>
      <c r="AV193" s="44">
        <f t="shared" si="86"/>
        <v>3.8593526784237442E-3</v>
      </c>
      <c r="AW193" s="44">
        <f t="shared" si="88"/>
        <v>3.809153388133547E-3</v>
      </c>
      <c r="AX193" s="44">
        <f t="shared" si="88"/>
        <v>3.9095806783564961E-3</v>
      </c>
      <c r="AY193" s="44">
        <f t="shared" si="88"/>
        <v>1.5276034343887E-4</v>
      </c>
      <c r="AZ193" s="45">
        <f t="shared" si="88"/>
        <v>4.8362469475576753E-3</v>
      </c>
      <c r="BA193" s="46">
        <f t="shared" si="88"/>
        <v>3.0733627743994591E-3</v>
      </c>
      <c r="BB193" s="44">
        <f t="shared" si="88"/>
        <v>9.7715988910711173E-3</v>
      </c>
      <c r="BC193" s="44">
        <f t="shared" si="88"/>
        <v>3.4870671747870346E-3</v>
      </c>
      <c r="BD193" s="44">
        <f t="shared" si="88"/>
        <v>3.3391795768739746E-3</v>
      </c>
      <c r="BE193" s="44">
        <f t="shared" si="88"/>
        <v>3.2046002051242801E-3</v>
      </c>
      <c r="BF193" s="44">
        <f t="shared" si="88"/>
        <v>6.0859564786516331E-3</v>
      </c>
      <c r="BG193" s="45">
        <f t="shared" si="87"/>
        <v>8.1655625008544737E-3</v>
      </c>
      <c r="BH193" s="46">
        <f t="shared" si="87"/>
        <v>2.8939791600481324E-3</v>
      </c>
      <c r="BI193" s="44">
        <f t="shared" si="87"/>
        <v>3.2674264513579333E-2</v>
      </c>
      <c r="BJ193" s="44">
        <f t="shared" si="87"/>
        <v>3.5929611128135827E-3</v>
      </c>
      <c r="BK193" s="44">
        <f t="shared" si="87"/>
        <v>3.5717239680391187E-3</v>
      </c>
      <c r="BL193" s="44">
        <f t="shared" si="87"/>
        <v>3.3995150325390631E-3</v>
      </c>
      <c r="BM193" s="44">
        <f t="shared" si="87"/>
        <v>8.2509430159176771E-3</v>
      </c>
      <c r="BN193" s="45">
        <f t="shared" si="87"/>
        <v>3.9561403373764075E-3</v>
      </c>
      <c r="BO193" s="46">
        <f t="shared" si="67"/>
        <v>0.11801439368579836</v>
      </c>
      <c r="BP193" s="44">
        <f t="shared" si="68"/>
        <v>0.21516352603481267</v>
      </c>
      <c r="BQ193" s="44">
        <f t="shared" si="69"/>
        <v>0.20929990098471188</v>
      </c>
      <c r="BR193" s="45">
        <f t="shared" si="70"/>
        <v>0.27137042606688705</v>
      </c>
      <c r="BS193" s="46">
        <f t="shared" si="71"/>
        <v>0.96480361822320981</v>
      </c>
      <c r="BT193" s="44">
        <f t="shared" si="72"/>
        <v>0.93875345811724453</v>
      </c>
      <c r="BU193" s="44">
        <f t="shared" si="73"/>
        <v>0.92824770892625252</v>
      </c>
      <c r="BV193" s="45">
        <f t="shared" si="74"/>
        <v>0.93917061477387953</v>
      </c>
      <c r="BW193" s="46">
        <f t="shared" si="75"/>
        <v>0.99893028488557889</v>
      </c>
      <c r="BX193" s="44">
        <f t="shared" si="76"/>
        <v>0.99892795384553956</v>
      </c>
      <c r="BY193" s="44">
        <f t="shared" si="77"/>
        <v>0.91487235830151814</v>
      </c>
      <c r="BZ193" s="45">
        <f t="shared" si="78"/>
        <v>0.91800038886097457</v>
      </c>
      <c r="CA193" s="47">
        <f t="shared" si="79"/>
        <v>13.810243886455464</v>
      </c>
      <c r="CB193" s="48">
        <f t="shared" si="80"/>
        <v>15.537564353943727</v>
      </c>
      <c r="CC193" s="48">
        <f t="shared" si="81"/>
        <v>14.908871585097048</v>
      </c>
      <c r="CD193" s="49">
        <f t="shared" si="82"/>
        <v>15.815230299805242</v>
      </c>
    </row>
    <row r="194" spans="1:82" s="51" customFormat="1" x14ac:dyDescent="0.25">
      <c r="A194" s="50" t="s">
        <v>331</v>
      </c>
      <c r="B194" s="51" t="s">
        <v>332</v>
      </c>
      <c r="C194" s="52">
        <v>21326115.109999999</v>
      </c>
      <c r="D194" s="53">
        <v>-1053153.75</v>
      </c>
      <c r="E194" s="53">
        <v>20272961.359999999</v>
      </c>
      <c r="F194" s="53">
        <v>19378392.710000001</v>
      </c>
      <c r="G194" s="53">
        <v>19359651.670000002</v>
      </c>
      <c r="H194" s="53">
        <v>18741.039999998175</v>
      </c>
      <c r="I194" s="54">
        <v>894568.65000000037</v>
      </c>
      <c r="J194" s="52">
        <v>22315247</v>
      </c>
      <c r="K194" s="53">
        <v>-1549775.1600000001</v>
      </c>
      <c r="L194" s="53">
        <v>20765471.84</v>
      </c>
      <c r="M194" s="53">
        <v>18655567.790000003</v>
      </c>
      <c r="N194" s="53">
        <v>18647811.91</v>
      </c>
      <c r="O194" s="53">
        <v>7755.8800000000101</v>
      </c>
      <c r="P194" s="54">
        <v>2109904.0499999998</v>
      </c>
      <c r="Q194" s="52">
        <v>21658466</v>
      </c>
      <c r="R194" s="53">
        <v>-513722</v>
      </c>
      <c r="S194" s="53">
        <v>21144744</v>
      </c>
      <c r="T194" s="53">
        <v>18743447.57</v>
      </c>
      <c r="U194" s="53">
        <v>18723371.579999998</v>
      </c>
      <c r="V194" s="53">
        <v>20075.990000000224</v>
      </c>
      <c r="W194" s="54">
        <v>2401296.4300000002</v>
      </c>
      <c r="X194" s="52">
        <v>21880192</v>
      </c>
      <c r="Y194" s="53">
        <v>-843800</v>
      </c>
      <c r="Z194" s="53">
        <v>21036392</v>
      </c>
      <c r="AA194" s="53">
        <v>19227163.239999998</v>
      </c>
      <c r="AB194" s="53">
        <v>19169849.02</v>
      </c>
      <c r="AC194" s="53">
        <v>57314.220000000671</v>
      </c>
      <c r="AD194" s="54">
        <v>1809228.7600000002</v>
      </c>
      <c r="AE194" s="53">
        <v>87180020.109999999</v>
      </c>
      <c r="AF194" s="53">
        <v>-3960450.91</v>
      </c>
      <c r="AG194" s="53">
        <v>83219569.200000003</v>
      </c>
      <c r="AH194" s="53">
        <v>76004571.310000002</v>
      </c>
      <c r="AI194" s="53">
        <v>75900684.180000007</v>
      </c>
      <c r="AJ194" s="53">
        <v>103887.12999999907</v>
      </c>
      <c r="AK194" s="55">
        <v>7214997.8900000006</v>
      </c>
      <c r="AM194" s="59">
        <f t="shared" si="60"/>
        <v>2.1111503941542882E-3</v>
      </c>
      <c r="AN194" s="57">
        <f t="shared" si="61"/>
        <v>-1.1931700057774795E-3</v>
      </c>
      <c r="AO194" s="57">
        <f t="shared" si="62"/>
        <v>1.8456293763444214E-3</v>
      </c>
      <c r="AP194" s="57">
        <f t="shared" si="63"/>
        <v>1.885877851810325E-3</v>
      </c>
      <c r="AQ194" s="57">
        <f t="shared" si="64"/>
        <v>1.9378541878999193E-3</v>
      </c>
      <c r="AR194" s="57">
        <f t="shared" si="65"/>
        <v>6.5694165477411611E-5</v>
      </c>
      <c r="AS194" s="58">
        <f t="shared" si="66"/>
        <v>1.2621266494359463E-3</v>
      </c>
      <c r="AT194" s="59">
        <f t="shared" si="86"/>
        <v>2.2258459497550929E-3</v>
      </c>
      <c r="AU194" s="57">
        <f t="shared" si="86"/>
        <v>-3.2907381964899078E-3</v>
      </c>
      <c r="AV194" s="57">
        <f t="shared" si="86"/>
        <v>1.9783303273581761E-3</v>
      </c>
      <c r="AW194" s="57">
        <f t="shared" si="88"/>
        <v>1.8686498076255964E-3</v>
      </c>
      <c r="AX194" s="57">
        <f t="shared" si="88"/>
        <v>1.9191763398225517E-3</v>
      </c>
      <c r="AY194" s="57">
        <f t="shared" si="88"/>
        <v>2.9061579292893079E-5</v>
      </c>
      <c r="AZ194" s="58">
        <f t="shared" si="88"/>
        <v>4.112748374764612E-3</v>
      </c>
      <c r="BA194" s="59">
        <f t="shared" si="88"/>
        <v>2.0660435837666935E-3</v>
      </c>
      <c r="BB194" s="57">
        <f t="shared" si="88"/>
        <v>-7.4442805494877068E-4</v>
      </c>
      <c r="BC194" s="57">
        <f t="shared" si="88"/>
        <v>1.8924599023543375E-3</v>
      </c>
      <c r="BD194" s="57">
        <f t="shared" si="88"/>
        <v>1.7305705403772638E-3</v>
      </c>
      <c r="BE194" s="57">
        <f t="shared" si="88"/>
        <v>1.8134160763058874E-3</v>
      </c>
      <c r="BF194" s="57">
        <f t="shared" si="88"/>
        <v>3.9685811569242951E-5</v>
      </c>
      <c r="BG194" s="58">
        <f t="shared" si="87"/>
        <v>7.0139077724795549E-3</v>
      </c>
      <c r="BH194" s="59">
        <f t="shared" si="87"/>
        <v>1.9843635600187938E-3</v>
      </c>
      <c r="BI194" s="57">
        <f t="shared" si="87"/>
        <v>-3.1838862272857518E-3</v>
      </c>
      <c r="BJ194" s="57">
        <f t="shared" si="87"/>
        <v>1.8630580289997166E-3</v>
      </c>
      <c r="BK194" s="57">
        <f t="shared" si="87"/>
        <v>1.8024001558819274E-3</v>
      </c>
      <c r="BL194" s="57">
        <f t="shared" si="87"/>
        <v>1.8631632435193307E-3</v>
      </c>
      <c r="BM194" s="57">
        <f t="shared" si="87"/>
        <v>1.5136041014952899E-4</v>
      </c>
      <c r="BN194" s="58">
        <f t="shared" si="87"/>
        <v>2.9003763482229861E-3</v>
      </c>
      <c r="BO194" s="59">
        <f t="shared" si="67"/>
        <v>-4.9383291076121369E-2</v>
      </c>
      <c r="BP194" s="57">
        <f t="shared" si="68"/>
        <v>-6.9449160029463275E-2</v>
      </c>
      <c r="BQ194" s="57">
        <f t="shared" si="69"/>
        <v>-2.3719223697560115E-2</v>
      </c>
      <c r="BR194" s="58">
        <f t="shared" si="70"/>
        <v>-3.8564561042243137E-2</v>
      </c>
      <c r="BS194" s="59">
        <f t="shared" si="71"/>
        <v>0.95587380481250039</v>
      </c>
      <c r="BT194" s="57">
        <f t="shared" si="72"/>
        <v>0.89839363794586446</v>
      </c>
      <c r="BU194" s="57">
        <f t="shared" si="73"/>
        <v>0.88643530373316415</v>
      </c>
      <c r="BV194" s="58">
        <f t="shared" si="74"/>
        <v>0.91399529158802506</v>
      </c>
      <c r="BW194" s="59">
        <f t="shared" si="75"/>
        <v>0.99903288986447636</v>
      </c>
      <c r="BX194" s="57">
        <f t="shared" si="76"/>
        <v>0.99958425923631444</v>
      </c>
      <c r="BY194" s="57">
        <f t="shared" si="77"/>
        <v>0.99892890622576103</v>
      </c>
      <c r="BZ194" s="58">
        <f t="shared" si="78"/>
        <v>0.99701910160721141</v>
      </c>
      <c r="CA194" s="60">
        <f t="shared" si="79"/>
        <v>7.838990729159419</v>
      </c>
      <c r="CB194" s="61">
        <f t="shared" si="80"/>
        <v>7.6222361460728205</v>
      </c>
      <c r="CC194" s="61">
        <f t="shared" si="81"/>
        <v>7.7267045277003348</v>
      </c>
      <c r="CD194" s="62">
        <f t="shared" si="82"/>
        <v>7.9808444921142767</v>
      </c>
    </row>
    <row r="195" spans="1:82" s="75" customFormat="1" x14ac:dyDescent="0.25">
      <c r="A195" s="74" t="s">
        <v>333</v>
      </c>
      <c r="B195" s="75" t="s">
        <v>334</v>
      </c>
      <c r="C195" s="76">
        <v>3380025</v>
      </c>
      <c r="D195" s="77">
        <v>110800</v>
      </c>
      <c r="E195" s="77">
        <v>3490825</v>
      </c>
      <c r="F195" s="77">
        <v>2773446.34</v>
      </c>
      <c r="G195" s="77">
        <v>2767039.21</v>
      </c>
      <c r="H195" s="77">
        <v>6407.1299999998882</v>
      </c>
      <c r="I195" s="78">
        <v>717378.66000000015</v>
      </c>
      <c r="J195" s="76">
        <v>3565423</v>
      </c>
      <c r="K195" s="77">
        <v>21474.839999999851</v>
      </c>
      <c r="L195" s="77">
        <v>3586897.84</v>
      </c>
      <c r="M195" s="77">
        <v>2162468.19</v>
      </c>
      <c r="N195" s="77">
        <v>2162468.19</v>
      </c>
      <c r="O195" s="77">
        <v>0</v>
      </c>
      <c r="P195" s="78">
        <v>1424429.6499999997</v>
      </c>
      <c r="Q195" s="76">
        <v>3293186</v>
      </c>
      <c r="R195" s="77">
        <v>61278</v>
      </c>
      <c r="S195" s="77">
        <v>3354464</v>
      </c>
      <c r="T195" s="77">
        <v>2260823.48</v>
      </c>
      <c r="U195" s="77">
        <v>2243036.48</v>
      </c>
      <c r="V195" s="77">
        <v>17787</v>
      </c>
      <c r="W195" s="78">
        <v>1093640.52</v>
      </c>
      <c r="X195" s="76">
        <v>3475506</v>
      </c>
      <c r="Y195" s="77">
        <v>18500</v>
      </c>
      <c r="Z195" s="77">
        <v>3494006</v>
      </c>
      <c r="AA195" s="77">
        <v>2184685.81</v>
      </c>
      <c r="AB195" s="77">
        <v>2132663.5699999998</v>
      </c>
      <c r="AC195" s="77">
        <v>52022.240000000224</v>
      </c>
      <c r="AD195" s="78">
        <v>1309320.19</v>
      </c>
      <c r="AE195" s="77">
        <v>13714140</v>
      </c>
      <c r="AF195" s="77">
        <v>212052.83999999985</v>
      </c>
      <c r="AG195" s="77">
        <v>13926192.84</v>
      </c>
      <c r="AH195" s="77">
        <v>9381423.8200000003</v>
      </c>
      <c r="AI195" s="77">
        <v>9305207.4500000011</v>
      </c>
      <c r="AJ195" s="77">
        <v>76216.370000000112</v>
      </c>
      <c r="AK195" s="79">
        <v>4544769.0199999996</v>
      </c>
      <c r="AM195" s="83">
        <f t="shared" si="60"/>
        <v>3.3460107826461735E-4</v>
      </c>
      <c r="AN195" s="81">
        <f t="shared" si="61"/>
        <v>1.2553080368383508E-4</v>
      </c>
      <c r="AO195" s="81">
        <f t="shared" si="62"/>
        <v>3.1780108753078171E-4</v>
      </c>
      <c r="AP195" s="81">
        <f t="shared" si="63"/>
        <v>2.6990788679245458E-4</v>
      </c>
      <c r="AQ195" s="81">
        <f t="shared" si="64"/>
        <v>2.769739152637235E-4</v>
      </c>
      <c r="AR195" s="81">
        <f t="shared" si="65"/>
        <v>2.2459322345788811E-5</v>
      </c>
      <c r="AS195" s="82">
        <f t="shared" si="66"/>
        <v>1.0121333052780788E-3</v>
      </c>
      <c r="AT195" s="83">
        <f t="shared" si="86"/>
        <v>3.556349765572235E-4</v>
      </c>
      <c r="AU195" s="81">
        <f t="shared" si="86"/>
        <v>4.5598921750371084E-5</v>
      </c>
      <c r="AV195" s="81">
        <f t="shared" si="86"/>
        <v>3.4172441795127223E-4</v>
      </c>
      <c r="AW195" s="81">
        <f t="shared" si="88"/>
        <v>2.166053487477355E-4</v>
      </c>
      <c r="AX195" s="81">
        <f t="shared" si="88"/>
        <v>2.2255467858088763E-4</v>
      </c>
      <c r="AY195" s="81">
        <f t="shared" si="88"/>
        <v>0</v>
      </c>
      <c r="AZ195" s="82">
        <f t="shared" si="88"/>
        <v>2.7765815834156177E-3</v>
      </c>
      <c r="BA195" s="83">
        <f t="shared" si="88"/>
        <v>3.1414347652554441E-4</v>
      </c>
      <c r="BB195" s="81">
        <f t="shared" si="88"/>
        <v>8.8797175030757422E-5</v>
      </c>
      <c r="BC195" s="81">
        <f t="shared" si="88"/>
        <v>3.0022537108470739E-4</v>
      </c>
      <c r="BD195" s="81">
        <f t="shared" si="88"/>
        <v>2.0874038764050095E-4</v>
      </c>
      <c r="BE195" s="81">
        <f t="shared" si="88"/>
        <v>2.1724497616217096E-4</v>
      </c>
      <c r="BF195" s="81">
        <f t="shared" si="88"/>
        <v>3.5160982366603912E-5</v>
      </c>
      <c r="BG195" s="82">
        <f t="shared" si="87"/>
        <v>3.1943968465095252E-3</v>
      </c>
      <c r="BH195" s="83">
        <f t="shared" si="87"/>
        <v>3.1520141409301517E-4</v>
      </c>
      <c r="BI195" s="81">
        <f t="shared" si="87"/>
        <v>6.9805516952816315E-5</v>
      </c>
      <c r="BJ195" s="81">
        <f t="shared" si="87"/>
        <v>3.0944165385742879E-4</v>
      </c>
      <c r="BK195" s="81">
        <f t="shared" si="87"/>
        <v>2.0479766023440884E-4</v>
      </c>
      <c r="BL195" s="81">
        <f t="shared" si="87"/>
        <v>2.072786473316061E-4</v>
      </c>
      <c r="BM195" s="81">
        <f t="shared" si="87"/>
        <v>1.3738488604219293E-4</v>
      </c>
      <c r="BN195" s="82">
        <f t="shared" si="87"/>
        <v>2.0989724435548029E-3</v>
      </c>
      <c r="BO195" s="83">
        <f t="shared" si="67"/>
        <v>3.2780822627051578E-2</v>
      </c>
      <c r="BP195" s="81">
        <f t="shared" si="68"/>
        <v>6.0230833760818421E-3</v>
      </c>
      <c r="BQ195" s="81">
        <f t="shared" si="69"/>
        <v>1.8607512603296624E-2</v>
      </c>
      <c r="BR195" s="82">
        <f t="shared" si="70"/>
        <v>5.322965922084439E-3</v>
      </c>
      <c r="BS195" s="83">
        <f t="shared" si="71"/>
        <v>0.79449595439473475</v>
      </c>
      <c r="BT195" s="81">
        <f t="shared" si="72"/>
        <v>0.60287978260345432</v>
      </c>
      <c r="BU195" s="81">
        <f t="shared" si="73"/>
        <v>0.6739745843151097</v>
      </c>
      <c r="BV195" s="82">
        <f t="shared" si="74"/>
        <v>0.62526675970218715</v>
      </c>
      <c r="BW195" s="83">
        <f t="shared" si="75"/>
        <v>0.99768983091268326</v>
      </c>
      <c r="BX195" s="81">
        <f t="shared" si="76"/>
        <v>1</v>
      </c>
      <c r="BY195" s="81">
        <f t="shared" si="77"/>
        <v>0.99213251270727243</v>
      </c>
      <c r="BZ195" s="82">
        <f t="shared" si="78"/>
        <v>0.97618777045107452</v>
      </c>
      <c r="CA195" s="84">
        <f t="shared" si="79"/>
        <v>1.121920712023857</v>
      </c>
      <c r="CB195" s="85">
        <f t="shared" si="80"/>
        <v>0.88353479176259708</v>
      </c>
      <c r="CC195" s="85">
        <f t="shared" si="81"/>
        <v>0.93199049715949489</v>
      </c>
      <c r="CD195" s="86">
        <f t="shared" si="82"/>
        <v>0.90682320091118751</v>
      </c>
    </row>
    <row r="196" spans="1:82" x14ac:dyDescent="0.25">
      <c r="A196" s="1" t="s">
        <v>335</v>
      </c>
      <c r="B196" t="s">
        <v>336</v>
      </c>
      <c r="C196" s="63">
        <v>17946090.109999999</v>
      </c>
      <c r="D196" s="64">
        <v>-1163953.75</v>
      </c>
      <c r="E196" s="64">
        <v>16782136.359999999</v>
      </c>
      <c r="F196" s="64">
        <v>16604946.369999999</v>
      </c>
      <c r="G196" s="64">
        <v>16592612.460000001</v>
      </c>
      <c r="H196" s="64">
        <v>12333.909999998286</v>
      </c>
      <c r="I196" s="65">
        <v>177189.99000000022</v>
      </c>
      <c r="J196" s="63">
        <v>18749824</v>
      </c>
      <c r="K196" s="64">
        <v>-1571250</v>
      </c>
      <c r="L196" s="64">
        <v>17178574</v>
      </c>
      <c r="M196" s="64">
        <v>16493099.600000001</v>
      </c>
      <c r="N196" s="64">
        <v>16485343.720000001</v>
      </c>
      <c r="O196" s="64">
        <v>7755.8800000000101</v>
      </c>
      <c r="P196" s="65">
        <v>685474.39999999991</v>
      </c>
      <c r="Q196" s="63">
        <v>18365280</v>
      </c>
      <c r="R196" s="64">
        <v>-575000</v>
      </c>
      <c r="S196" s="64">
        <v>17790280</v>
      </c>
      <c r="T196" s="64">
        <v>16482624.09</v>
      </c>
      <c r="U196" s="64">
        <v>16480335.1</v>
      </c>
      <c r="V196" s="64">
        <v>2288.9900000002235</v>
      </c>
      <c r="W196" s="65">
        <v>1307655.9100000001</v>
      </c>
      <c r="X196" s="63">
        <v>18404686</v>
      </c>
      <c r="Y196" s="64">
        <v>-862300</v>
      </c>
      <c r="Z196" s="64">
        <v>17542386</v>
      </c>
      <c r="AA196" s="64">
        <v>17042477.43</v>
      </c>
      <c r="AB196" s="64">
        <v>17037185.449999999</v>
      </c>
      <c r="AC196" s="64">
        <v>5291.980000000447</v>
      </c>
      <c r="AD196" s="65">
        <v>499908.5700000003</v>
      </c>
      <c r="AE196" s="64">
        <v>73465880.109999999</v>
      </c>
      <c r="AF196" s="64">
        <v>-4172503.75</v>
      </c>
      <c r="AG196" s="64">
        <v>69293376.359999999</v>
      </c>
      <c r="AH196" s="64">
        <v>66623147.490000002</v>
      </c>
      <c r="AI196" s="64">
        <v>66595476.730000004</v>
      </c>
      <c r="AJ196" s="64">
        <v>27670.759999998969</v>
      </c>
      <c r="AK196" s="66">
        <v>2670228.8700000006</v>
      </c>
      <c r="AM196" s="70">
        <f t="shared" si="60"/>
        <v>1.7765493158896711E-3</v>
      </c>
      <c r="AN196" s="68">
        <f t="shared" si="61"/>
        <v>-1.3187008094613147E-3</v>
      </c>
      <c r="AO196" s="68">
        <f t="shared" si="62"/>
        <v>1.5278282888136398E-3</v>
      </c>
      <c r="AP196" s="68">
        <f t="shared" si="63"/>
        <v>1.6159699650178702E-3</v>
      </c>
      <c r="AQ196" s="68">
        <f t="shared" si="64"/>
        <v>1.6608802726361955E-3</v>
      </c>
      <c r="AR196" s="68">
        <f t="shared" si="65"/>
        <v>4.3234843131622807E-5</v>
      </c>
      <c r="AS196" s="69">
        <f t="shared" si="66"/>
        <v>2.4999334415786763E-4</v>
      </c>
      <c r="AT196" s="70">
        <f t="shared" si="86"/>
        <v>1.8702109731978693E-3</v>
      </c>
      <c r="AU196" s="68">
        <f t="shared" si="86"/>
        <v>-3.3363371182402787E-3</v>
      </c>
      <c r="AV196" s="68">
        <f t="shared" si="86"/>
        <v>1.6366059094069037E-3</v>
      </c>
      <c r="AW196" s="68">
        <f t="shared" si="88"/>
        <v>1.6520444588778609E-3</v>
      </c>
      <c r="AX196" s="68">
        <f t="shared" si="88"/>
        <v>1.6966216612416642E-3</v>
      </c>
      <c r="AY196" s="68">
        <f t="shared" si="88"/>
        <v>2.9061579292893079E-5</v>
      </c>
      <c r="AZ196" s="69">
        <f t="shared" si="88"/>
        <v>1.3361667913489941E-3</v>
      </c>
      <c r="BA196" s="70">
        <f t="shared" si="88"/>
        <v>1.7519001072411489E-3</v>
      </c>
      <c r="BB196" s="68">
        <f t="shared" si="88"/>
        <v>-8.3322522997952809E-4</v>
      </c>
      <c r="BC196" s="68">
        <f t="shared" si="88"/>
        <v>1.5922345312696302E-3</v>
      </c>
      <c r="BD196" s="68">
        <f t="shared" si="88"/>
        <v>1.5218301527367627E-3</v>
      </c>
      <c r="BE196" s="68">
        <f t="shared" si="88"/>
        <v>1.5961711001437164E-3</v>
      </c>
      <c r="BF196" s="68">
        <f t="shared" si="88"/>
        <v>4.5248292026390365E-6</v>
      </c>
      <c r="BG196" s="69">
        <f t="shared" si="87"/>
        <v>3.8195109259700293E-3</v>
      </c>
      <c r="BH196" s="70">
        <f t="shared" si="87"/>
        <v>1.6691621459257787E-3</v>
      </c>
      <c r="BI196" s="68">
        <f t="shared" si="87"/>
        <v>-3.2536917442385683E-3</v>
      </c>
      <c r="BJ196" s="68">
        <f t="shared" si="87"/>
        <v>1.553616375142288E-3</v>
      </c>
      <c r="BK196" s="68">
        <f t="shared" si="87"/>
        <v>1.5976024956475187E-3</v>
      </c>
      <c r="BL196" s="68">
        <f t="shared" si="87"/>
        <v>1.6558845961877245E-3</v>
      </c>
      <c r="BM196" s="68">
        <f t="shared" si="87"/>
        <v>1.3975524107336063E-5</v>
      </c>
      <c r="BN196" s="69">
        <f t="shared" si="87"/>
        <v>8.0140390466818337E-4</v>
      </c>
      <c r="BO196" s="70">
        <f t="shared" si="67"/>
        <v>-6.485834757685835E-2</v>
      </c>
      <c r="BP196" s="68">
        <f t="shared" si="68"/>
        <v>-8.3800786610050318E-2</v>
      </c>
      <c r="BQ196" s="68">
        <f t="shared" si="69"/>
        <v>-3.1309078870564458E-2</v>
      </c>
      <c r="BR196" s="69">
        <f t="shared" si="70"/>
        <v>-4.6852198402080859E-2</v>
      </c>
      <c r="BS196" s="70">
        <f t="shared" si="71"/>
        <v>0.98944175007287327</v>
      </c>
      <c r="BT196" s="68">
        <f t="shared" si="72"/>
        <v>0.96009713029731114</v>
      </c>
      <c r="BU196" s="68">
        <f t="shared" si="73"/>
        <v>0.92649604671764585</v>
      </c>
      <c r="BV196" s="69">
        <f t="shared" si="74"/>
        <v>0.97150281780368986</v>
      </c>
      <c r="BW196" s="70">
        <f t="shared" si="75"/>
        <v>0.99925721470427142</v>
      </c>
      <c r="BX196" s="68">
        <f t="shared" si="76"/>
        <v>0.99952975000526878</v>
      </c>
      <c r="BY196" s="68">
        <f t="shared" si="77"/>
        <v>0.99986112708829</v>
      </c>
      <c r="BZ196" s="69">
        <f t="shared" si="78"/>
        <v>0.99968948293921844</v>
      </c>
      <c r="CA196" s="71">
        <f t="shared" si="79"/>
        <v>6.717070017135562</v>
      </c>
      <c r="CB196" s="72">
        <f t="shared" si="80"/>
        <v>6.7387013543102228</v>
      </c>
      <c r="CC196" s="72">
        <f t="shared" si="81"/>
        <v>6.79471403054084</v>
      </c>
      <c r="CD196" s="73">
        <f t="shared" si="82"/>
        <v>7.0740212912030893</v>
      </c>
    </row>
    <row r="197" spans="1:82" s="51" customFormat="1" x14ac:dyDescent="0.25">
      <c r="A197" s="50" t="s">
        <v>337</v>
      </c>
      <c r="B197" s="51" t="s">
        <v>338</v>
      </c>
      <c r="C197" s="52">
        <v>10323806</v>
      </c>
      <c r="D197" s="53">
        <v>4788300</v>
      </c>
      <c r="E197" s="53">
        <v>15112106</v>
      </c>
      <c r="F197" s="53">
        <v>14761248.310000001</v>
      </c>
      <c r="G197" s="53">
        <v>14743469.66</v>
      </c>
      <c r="H197" s="53">
        <v>17778.650000000373</v>
      </c>
      <c r="I197" s="54">
        <v>350857.68999999948</v>
      </c>
      <c r="J197" s="52">
        <v>11021463</v>
      </c>
      <c r="K197" s="53">
        <v>8722619.2300000004</v>
      </c>
      <c r="L197" s="53">
        <v>19744082.23</v>
      </c>
      <c r="M197" s="53">
        <v>19372916.18</v>
      </c>
      <c r="N197" s="53">
        <v>19339903.77</v>
      </c>
      <c r="O197" s="53">
        <v>33012.410000000149</v>
      </c>
      <c r="P197" s="54">
        <v>371166.05000000075</v>
      </c>
      <c r="Q197" s="52">
        <v>10559791</v>
      </c>
      <c r="R197" s="53">
        <v>7257000</v>
      </c>
      <c r="S197" s="53">
        <v>17816791</v>
      </c>
      <c r="T197" s="53">
        <v>17422508.030000001</v>
      </c>
      <c r="U197" s="53">
        <v>14363861.51</v>
      </c>
      <c r="V197" s="53">
        <v>3058646.5200000014</v>
      </c>
      <c r="W197" s="54">
        <v>394282.96999999881</v>
      </c>
      <c r="X197" s="52">
        <v>10029696.359999999</v>
      </c>
      <c r="Y197" s="53">
        <v>9503200</v>
      </c>
      <c r="Z197" s="53">
        <v>19532896.359999999</v>
      </c>
      <c r="AA197" s="53">
        <v>18874320.25</v>
      </c>
      <c r="AB197" s="53">
        <v>15807327.640000001</v>
      </c>
      <c r="AC197" s="53">
        <v>3066992.6099999994</v>
      </c>
      <c r="AD197" s="54">
        <v>658576.1099999994</v>
      </c>
      <c r="AE197" s="53">
        <v>41934756.359999999</v>
      </c>
      <c r="AF197" s="53">
        <v>30271119.23</v>
      </c>
      <c r="AG197" s="53">
        <v>72205875.590000004</v>
      </c>
      <c r="AH197" s="53">
        <v>70430992.770000011</v>
      </c>
      <c r="AI197" s="53">
        <v>64254562.579999998</v>
      </c>
      <c r="AJ197" s="53">
        <v>6176430.1900000013</v>
      </c>
      <c r="AK197" s="55">
        <v>1774882.8199999984</v>
      </c>
      <c r="AM197" s="59">
        <f t="shared" si="60"/>
        <v>1.0219914407126355E-3</v>
      </c>
      <c r="AN197" s="57">
        <f t="shared" si="61"/>
        <v>5.4249020512572889E-3</v>
      </c>
      <c r="AO197" s="57">
        <f t="shared" si="62"/>
        <v>1.3757904568921248E-3</v>
      </c>
      <c r="AP197" s="57">
        <f t="shared" si="63"/>
        <v>1.4365438697367377E-3</v>
      </c>
      <c r="AQ197" s="57">
        <f t="shared" si="64"/>
        <v>1.4757855622516164E-3</v>
      </c>
      <c r="AR197" s="57">
        <f t="shared" si="65"/>
        <v>6.2320638292491886E-5</v>
      </c>
      <c r="AS197" s="58">
        <f t="shared" si="66"/>
        <v>4.9501716912227483E-4</v>
      </c>
      <c r="AT197" s="59">
        <f t="shared" si="86"/>
        <v>1.0993415747952786E-3</v>
      </c>
      <c r="AU197" s="57">
        <f t="shared" si="86"/>
        <v>1.8521303615163368E-2</v>
      </c>
      <c r="AV197" s="57">
        <f t="shared" si="86"/>
        <v>1.8810223510655681E-3</v>
      </c>
      <c r="AW197" s="57">
        <f t="shared" si="88"/>
        <v>1.9405035805079508E-3</v>
      </c>
      <c r="AX197" s="57">
        <f t="shared" si="88"/>
        <v>1.9904043385339447E-3</v>
      </c>
      <c r="AY197" s="57">
        <f t="shared" si="88"/>
        <v>1.2369876414597693E-4</v>
      </c>
      <c r="AZ197" s="58">
        <f t="shared" si="88"/>
        <v>7.2349857279306324E-4</v>
      </c>
      <c r="BA197" s="59">
        <f t="shared" si="88"/>
        <v>1.0073191906327657E-3</v>
      </c>
      <c r="BB197" s="57">
        <f t="shared" si="88"/>
        <v>1.0516026946019887E-2</v>
      </c>
      <c r="BC197" s="57">
        <f t="shared" si="88"/>
        <v>1.5946072724326971E-3</v>
      </c>
      <c r="BD197" s="57">
        <f t="shared" si="88"/>
        <v>1.608609036496711E-3</v>
      </c>
      <c r="BE197" s="57">
        <f t="shared" si="88"/>
        <v>1.391184128818393E-3</v>
      </c>
      <c r="BF197" s="57">
        <f t="shared" si="88"/>
        <v>6.0462706670823896E-3</v>
      </c>
      <c r="BG197" s="58">
        <f t="shared" si="87"/>
        <v>1.1516547283749198E-3</v>
      </c>
      <c r="BH197" s="59">
        <f t="shared" si="87"/>
        <v>9.0961560002933873E-4</v>
      </c>
      <c r="BI197" s="57">
        <f t="shared" si="87"/>
        <v>3.5858150740865083E-2</v>
      </c>
      <c r="BJ197" s="57">
        <f t="shared" si="87"/>
        <v>1.7299030838138659E-3</v>
      </c>
      <c r="BK197" s="57">
        <f t="shared" si="87"/>
        <v>1.7693238121571917E-3</v>
      </c>
      <c r="BL197" s="57">
        <f t="shared" si="87"/>
        <v>1.5363517890197326E-3</v>
      </c>
      <c r="BM197" s="57">
        <f t="shared" si="87"/>
        <v>8.0995826057681485E-3</v>
      </c>
      <c r="BN197" s="58">
        <f t="shared" si="87"/>
        <v>1.0557639891534212E-3</v>
      </c>
      <c r="BO197" s="59">
        <f t="shared" si="67"/>
        <v>0.46381150517551378</v>
      </c>
      <c r="BP197" s="57">
        <f t="shared" si="68"/>
        <v>0.79142117793254851</v>
      </c>
      <c r="BQ197" s="57">
        <f t="shared" si="69"/>
        <v>0.68722951050830461</v>
      </c>
      <c r="BR197" s="58">
        <f t="shared" si="70"/>
        <v>0.94750625132583777</v>
      </c>
      <c r="BS197" s="59">
        <f t="shared" si="71"/>
        <v>0.97678300496304094</v>
      </c>
      <c r="BT197" s="57">
        <f t="shared" si="72"/>
        <v>0.98120114950513959</v>
      </c>
      <c r="BU197" s="57">
        <f t="shared" si="73"/>
        <v>0.97787014676211903</v>
      </c>
      <c r="BV197" s="58">
        <f t="shared" si="74"/>
        <v>0.96628374523357174</v>
      </c>
      <c r="BW197" s="59">
        <f t="shared" si="75"/>
        <v>0.99879558627924736</v>
      </c>
      <c r="BX197" s="57">
        <f t="shared" si="76"/>
        <v>0.99829595040347718</v>
      </c>
      <c r="BY197" s="57">
        <f t="shared" si="77"/>
        <v>0.82444281186535917</v>
      </c>
      <c r="BZ197" s="58">
        <f t="shared" si="78"/>
        <v>0.83750447330679367</v>
      </c>
      <c r="CA197" s="60">
        <f t="shared" si="79"/>
        <v>5.9712531572960446</v>
      </c>
      <c r="CB197" s="61">
        <f t="shared" si="80"/>
        <v>7.9153282078709095</v>
      </c>
      <c r="CC197" s="61">
        <f t="shared" si="81"/>
        <v>7.182167057396712</v>
      </c>
      <c r="CD197" s="62">
        <f t="shared" si="82"/>
        <v>7.8343858076909667</v>
      </c>
    </row>
    <row r="198" spans="1:82" x14ac:dyDescent="0.25">
      <c r="A198" s="1" t="s">
        <v>339</v>
      </c>
      <c r="B198" t="s">
        <v>340</v>
      </c>
      <c r="C198" s="63">
        <v>10323806</v>
      </c>
      <c r="D198" s="64">
        <v>4788300</v>
      </c>
      <c r="E198" s="64">
        <v>15112106</v>
      </c>
      <c r="F198" s="64">
        <v>14761248.310000001</v>
      </c>
      <c r="G198" s="64">
        <v>14743469.66</v>
      </c>
      <c r="H198" s="64">
        <v>17778.650000000373</v>
      </c>
      <c r="I198" s="65">
        <v>350857.68999999948</v>
      </c>
      <c r="J198" s="63">
        <v>11021463</v>
      </c>
      <c r="K198" s="64">
        <v>8722619.2300000004</v>
      </c>
      <c r="L198" s="64">
        <v>19744082.23</v>
      </c>
      <c r="M198" s="64">
        <v>19372916.18</v>
      </c>
      <c r="N198" s="64">
        <v>19339903.77</v>
      </c>
      <c r="O198" s="64">
        <v>33012.410000000149</v>
      </c>
      <c r="P198" s="65">
        <v>371166.05000000075</v>
      </c>
      <c r="Q198" s="63">
        <v>10559791</v>
      </c>
      <c r="R198" s="64">
        <v>7257000</v>
      </c>
      <c r="S198" s="64">
        <v>17816791</v>
      </c>
      <c r="T198" s="64">
        <v>17422508.030000001</v>
      </c>
      <c r="U198" s="64">
        <v>14363861.51</v>
      </c>
      <c r="V198" s="64">
        <v>3058646.5200000014</v>
      </c>
      <c r="W198" s="65">
        <v>394282.96999999881</v>
      </c>
      <c r="X198" s="63">
        <v>10029696.359999999</v>
      </c>
      <c r="Y198" s="64">
        <v>9503200</v>
      </c>
      <c r="Z198" s="64">
        <v>19532896.359999999</v>
      </c>
      <c r="AA198" s="64">
        <v>18874320.25</v>
      </c>
      <c r="AB198" s="64">
        <v>15807327.640000001</v>
      </c>
      <c r="AC198" s="64">
        <v>3066992.6099999994</v>
      </c>
      <c r="AD198" s="65">
        <v>658576.1099999994</v>
      </c>
      <c r="AE198" s="64">
        <v>41934756.359999999</v>
      </c>
      <c r="AF198" s="64">
        <v>30271119.23</v>
      </c>
      <c r="AG198" s="64">
        <v>72205875.590000004</v>
      </c>
      <c r="AH198" s="64">
        <v>70430992.770000011</v>
      </c>
      <c r="AI198" s="64">
        <v>64254562.579999998</v>
      </c>
      <c r="AJ198" s="64">
        <v>6176430.1900000013</v>
      </c>
      <c r="AK198" s="66">
        <v>1774882.8199999984</v>
      </c>
      <c r="AM198" s="70">
        <f t="shared" si="60"/>
        <v>1.0219914407126355E-3</v>
      </c>
      <c r="AN198" s="68">
        <f t="shared" si="61"/>
        <v>5.4249020512572889E-3</v>
      </c>
      <c r="AO198" s="68">
        <f t="shared" si="62"/>
        <v>1.3757904568921248E-3</v>
      </c>
      <c r="AP198" s="68">
        <f t="shared" si="63"/>
        <v>1.4365438697367377E-3</v>
      </c>
      <c r="AQ198" s="68">
        <f t="shared" si="64"/>
        <v>1.4757855622516164E-3</v>
      </c>
      <c r="AR198" s="68">
        <f t="shared" si="65"/>
        <v>6.2320638292491886E-5</v>
      </c>
      <c r="AS198" s="69">
        <f t="shared" si="66"/>
        <v>4.9501716912227483E-4</v>
      </c>
      <c r="AT198" s="70">
        <f t="shared" si="86"/>
        <v>1.0993415747952786E-3</v>
      </c>
      <c r="AU198" s="68">
        <f t="shared" si="86"/>
        <v>1.8521303615163368E-2</v>
      </c>
      <c r="AV198" s="68">
        <f t="shared" si="86"/>
        <v>1.8810223510655681E-3</v>
      </c>
      <c r="AW198" s="68">
        <f t="shared" si="88"/>
        <v>1.9405035805079508E-3</v>
      </c>
      <c r="AX198" s="68">
        <f t="shared" si="88"/>
        <v>1.9904043385339447E-3</v>
      </c>
      <c r="AY198" s="68">
        <f t="shared" si="88"/>
        <v>1.2369876414597693E-4</v>
      </c>
      <c r="AZ198" s="69">
        <f t="shared" si="88"/>
        <v>7.2349857279306324E-4</v>
      </c>
      <c r="BA198" s="70">
        <f t="shared" si="88"/>
        <v>1.0073191906327657E-3</v>
      </c>
      <c r="BB198" s="68">
        <f t="shared" si="88"/>
        <v>1.0516026946019887E-2</v>
      </c>
      <c r="BC198" s="68">
        <f t="shared" si="88"/>
        <v>1.5946072724326971E-3</v>
      </c>
      <c r="BD198" s="68">
        <f t="shared" si="88"/>
        <v>1.608609036496711E-3</v>
      </c>
      <c r="BE198" s="68">
        <f t="shared" si="88"/>
        <v>1.391184128818393E-3</v>
      </c>
      <c r="BF198" s="68">
        <f t="shared" si="88"/>
        <v>6.0462706670823896E-3</v>
      </c>
      <c r="BG198" s="69">
        <f t="shared" si="87"/>
        <v>1.1516547283749198E-3</v>
      </c>
      <c r="BH198" s="70">
        <f t="shared" si="87"/>
        <v>9.0961560002933873E-4</v>
      </c>
      <c r="BI198" s="68">
        <f t="shared" si="87"/>
        <v>3.5858150740865083E-2</v>
      </c>
      <c r="BJ198" s="68">
        <f t="shared" si="87"/>
        <v>1.7299030838138659E-3</v>
      </c>
      <c r="BK198" s="68">
        <f t="shared" si="87"/>
        <v>1.7693238121571917E-3</v>
      </c>
      <c r="BL198" s="68">
        <f t="shared" si="87"/>
        <v>1.5363517890197326E-3</v>
      </c>
      <c r="BM198" s="68">
        <f t="shared" si="87"/>
        <v>8.0995826057681485E-3</v>
      </c>
      <c r="BN198" s="69">
        <f t="shared" si="87"/>
        <v>1.0557639891534212E-3</v>
      </c>
      <c r="BO198" s="70">
        <f t="shared" si="67"/>
        <v>0.46381150517551378</v>
      </c>
      <c r="BP198" s="68">
        <f t="shared" si="68"/>
        <v>0.79142117793254851</v>
      </c>
      <c r="BQ198" s="68">
        <f t="shared" si="69"/>
        <v>0.68722951050830461</v>
      </c>
      <c r="BR198" s="69">
        <f t="shared" si="70"/>
        <v>0.94750625132583777</v>
      </c>
      <c r="BS198" s="70">
        <f t="shared" si="71"/>
        <v>0.97678300496304094</v>
      </c>
      <c r="BT198" s="68">
        <f t="shared" si="72"/>
        <v>0.98120114950513959</v>
      </c>
      <c r="BU198" s="68">
        <f t="shared" si="73"/>
        <v>0.97787014676211903</v>
      </c>
      <c r="BV198" s="69">
        <f t="shared" si="74"/>
        <v>0.96628374523357174</v>
      </c>
      <c r="BW198" s="70">
        <f t="shared" si="75"/>
        <v>0.99879558627924736</v>
      </c>
      <c r="BX198" s="68">
        <f t="shared" si="76"/>
        <v>0.99829595040347718</v>
      </c>
      <c r="BY198" s="68">
        <f t="shared" si="77"/>
        <v>0.82444281186535917</v>
      </c>
      <c r="BZ198" s="69">
        <f t="shared" si="78"/>
        <v>0.83750447330679367</v>
      </c>
      <c r="CA198" s="71">
        <f t="shared" si="79"/>
        <v>5.9712531572960446</v>
      </c>
      <c r="CB198" s="72">
        <f t="shared" si="80"/>
        <v>7.9153282078709095</v>
      </c>
      <c r="CC198" s="72">
        <f t="shared" si="81"/>
        <v>7.182167057396712</v>
      </c>
      <c r="CD198" s="73">
        <f t="shared" si="82"/>
        <v>7.8343858076909667</v>
      </c>
    </row>
    <row r="199" spans="1:82" s="38" customFormat="1" x14ac:dyDescent="0.25">
      <c r="A199" s="37">
        <v>94</v>
      </c>
      <c r="B199" s="38" t="s">
        <v>341</v>
      </c>
      <c r="C199" s="39">
        <v>83022270</v>
      </c>
      <c r="D199" s="40">
        <v>414636.99999999255</v>
      </c>
      <c r="E199" s="40">
        <v>83436907</v>
      </c>
      <c r="F199" s="40">
        <v>83064489.020000011</v>
      </c>
      <c r="G199" s="40">
        <v>74388294.879999995</v>
      </c>
      <c r="H199" s="40">
        <v>8676194.1400000006</v>
      </c>
      <c r="I199" s="41">
        <v>372417.97999998927</v>
      </c>
      <c r="J199" s="39">
        <v>83494320</v>
      </c>
      <c r="K199" s="40">
        <v>-36139.35999999987</v>
      </c>
      <c r="L199" s="40">
        <v>83458180.639999986</v>
      </c>
      <c r="M199" s="40">
        <v>83173426.480000004</v>
      </c>
      <c r="N199" s="40">
        <v>73874613.080000013</v>
      </c>
      <c r="O199" s="40">
        <v>9298813.3999999966</v>
      </c>
      <c r="P199" s="41">
        <v>284754.15999999939</v>
      </c>
      <c r="Q199" s="39">
        <v>86928681</v>
      </c>
      <c r="R199" s="40">
        <v>90478.050000000745</v>
      </c>
      <c r="S199" s="40">
        <v>87019159.049999997</v>
      </c>
      <c r="T199" s="40">
        <v>86812679.810000002</v>
      </c>
      <c r="U199" s="40">
        <v>76731797.519999996</v>
      </c>
      <c r="V199" s="40">
        <v>10080882.290000007</v>
      </c>
      <c r="W199" s="41">
        <v>206479.24000000022</v>
      </c>
      <c r="X199" s="39">
        <v>89452180</v>
      </c>
      <c r="Y199" s="40">
        <v>19120</v>
      </c>
      <c r="Z199" s="40">
        <v>89471300</v>
      </c>
      <c r="AA199" s="40">
        <v>59656908.799999997</v>
      </c>
      <c r="AB199" s="40">
        <v>56486406.219999999</v>
      </c>
      <c r="AC199" s="40">
        <v>3170502.5799999982</v>
      </c>
      <c r="AD199" s="41">
        <v>29814391.200000003</v>
      </c>
      <c r="AE199" s="40">
        <v>342897451</v>
      </c>
      <c r="AF199" s="40">
        <v>488095.68999999342</v>
      </c>
      <c r="AG199" s="40">
        <v>343385546.68999994</v>
      </c>
      <c r="AH199" s="40">
        <v>312707504.10999995</v>
      </c>
      <c r="AI199" s="40">
        <v>281481111.70000005</v>
      </c>
      <c r="AJ199" s="40">
        <v>31226392.41</v>
      </c>
      <c r="AK199" s="42">
        <v>30678042.579999991</v>
      </c>
      <c r="AM199" s="46">
        <f>C199/$C$203</f>
        <v>8.2186791701174388E-3</v>
      </c>
      <c r="AN199" s="44">
        <f>D199/$D$203</f>
        <v>4.6976277840300897E-4</v>
      </c>
      <c r="AO199" s="44">
        <f>E199/$E$203</f>
        <v>7.5960094776463139E-3</v>
      </c>
      <c r="AP199" s="44">
        <f>F199/$F$203</f>
        <v>8.0837189368095919E-3</v>
      </c>
      <c r="AQ199" s="44">
        <f>G199/$G$203</f>
        <v>7.446087936970722E-3</v>
      </c>
      <c r="AR199" s="44">
        <f>H199/$H$203</f>
        <v>3.0413217918928967E-2</v>
      </c>
      <c r="AS199" s="45">
        <f>I199/$I$203</f>
        <v>5.2543609401815004E-4</v>
      </c>
      <c r="AT199" s="46">
        <f t="shared" si="86"/>
        <v>8.3281844919554614E-3</v>
      </c>
      <c r="AU199" s="44">
        <f t="shared" si="86"/>
        <v>-7.6737048972122548E-5</v>
      </c>
      <c r="AV199" s="44">
        <f t="shared" si="86"/>
        <v>7.9510762432186063E-3</v>
      </c>
      <c r="AW199" s="44">
        <f t="shared" si="88"/>
        <v>8.3311325144831555E-3</v>
      </c>
      <c r="AX199" s="44">
        <f t="shared" si="88"/>
        <v>7.6029515002053469E-3</v>
      </c>
      <c r="AY199" s="44">
        <f t="shared" si="88"/>
        <v>3.484300981370473E-2</v>
      </c>
      <c r="AZ199" s="45">
        <f t="shared" si="88"/>
        <v>5.5505946289238133E-4</v>
      </c>
      <c r="BA199" s="46">
        <f t="shared" si="88"/>
        <v>8.2922975073743306E-3</v>
      </c>
      <c r="BB199" s="44">
        <f t="shared" si="88"/>
        <v>1.3111059829452149E-4</v>
      </c>
      <c r="BC199" s="44">
        <f t="shared" si="88"/>
        <v>7.7882366056888442E-3</v>
      </c>
      <c r="BD199" s="44">
        <f t="shared" si="88"/>
        <v>8.0153592688492828E-3</v>
      </c>
      <c r="BE199" s="44">
        <f t="shared" si="88"/>
        <v>7.4317103942566857E-3</v>
      </c>
      <c r="BF199" s="44">
        <f t="shared" si="88"/>
        <v>1.9927684513324332E-2</v>
      </c>
      <c r="BG199" s="45">
        <f t="shared" si="87"/>
        <v>6.031018612273841E-4</v>
      </c>
      <c r="BH199" s="46">
        <f t="shared" si="87"/>
        <v>8.1126183150605786E-3</v>
      </c>
      <c r="BI199" s="44">
        <f t="shared" si="87"/>
        <v>7.2144945088532328E-5</v>
      </c>
      <c r="BJ199" s="44">
        <f t="shared" si="87"/>
        <v>7.9238979683418313E-3</v>
      </c>
      <c r="BK199" s="44">
        <f t="shared" si="87"/>
        <v>5.5923809653240317E-3</v>
      </c>
      <c r="BL199" s="44">
        <f t="shared" si="87"/>
        <v>5.4900482376154724E-3</v>
      </c>
      <c r="BM199" s="44">
        <f t="shared" si="87"/>
        <v>8.3729407970471199E-3</v>
      </c>
      <c r="BN199" s="45">
        <f t="shared" si="87"/>
        <v>4.7795478927246067E-2</v>
      </c>
      <c r="BO199" s="46">
        <f t="shared" si="67"/>
        <v>4.9942864727740227E-3</v>
      </c>
      <c r="BP199" s="44">
        <f t="shared" si="68"/>
        <v>-4.3283614981234496E-4</v>
      </c>
      <c r="BQ199" s="44">
        <f t="shared" si="69"/>
        <v>1.0408308162411983E-3</v>
      </c>
      <c r="BR199" s="45">
        <f t="shared" si="70"/>
        <v>2.13745489489468E-4</v>
      </c>
      <c r="BS199" s="46">
        <f t="shared" si="71"/>
        <v>0.99553653181319401</v>
      </c>
      <c r="BT199" s="44">
        <f t="shared" si="72"/>
        <v>0.99658806173563408</v>
      </c>
      <c r="BU199" s="44">
        <f t="shared" si="73"/>
        <v>0.99762719793831434</v>
      </c>
      <c r="BV199" s="45">
        <f t="shared" si="74"/>
        <v>0.66677145408639416</v>
      </c>
      <c r="BW199" s="46">
        <f t="shared" si="75"/>
        <v>0.89554869665289838</v>
      </c>
      <c r="BX199" s="44">
        <f t="shared" si="76"/>
        <v>0.88819970760449563</v>
      </c>
      <c r="BY199" s="44">
        <f t="shared" si="77"/>
        <v>0.88387776633478854</v>
      </c>
      <c r="BZ199" s="45">
        <f t="shared" si="78"/>
        <v>0.94685439383677894</v>
      </c>
      <c r="CA199" s="47">
        <f t="shared" si="79"/>
        <v>33.601432744942265</v>
      </c>
      <c r="CB199" s="48">
        <f t="shared" si="80"/>
        <v>33.98275007466745</v>
      </c>
      <c r="CC199" s="48">
        <f t="shared" si="81"/>
        <v>35.787222369023674</v>
      </c>
      <c r="CD199" s="49">
        <f t="shared" si="82"/>
        <v>24.762493877544241</v>
      </c>
    </row>
    <row r="200" spans="1:82" s="51" customFormat="1" x14ac:dyDescent="0.25">
      <c r="A200" s="50" t="s">
        <v>342</v>
      </c>
      <c r="B200" s="51" t="s">
        <v>343</v>
      </c>
      <c r="C200" s="52">
        <v>83022270</v>
      </c>
      <c r="D200" s="53">
        <v>414636.99999999255</v>
      </c>
      <c r="E200" s="53">
        <v>83436907</v>
      </c>
      <c r="F200" s="53">
        <v>83064489.020000011</v>
      </c>
      <c r="G200" s="53">
        <v>74388294.879999995</v>
      </c>
      <c r="H200" s="53">
        <v>8676194.1400000006</v>
      </c>
      <c r="I200" s="54">
        <v>372417.97999998927</v>
      </c>
      <c r="J200" s="52">
        <v>83494320</v>
      </c>
      <c r="K200" s="53">
        <v>-36139.35999999987</v>
      </c>
      <c r="L200" s="53">
        <v>83458180.639999986</v>
      </c>
      <c r="M200" s="53">
        <v>83173426.480000004</v>
      </c>
      <c r="N200" s="53">
        <v>73874613.080000013</v>
      </c>
      <c r="O200" s="53">
        <v>9298813.3999999966</v>
      </c>
      <c r="P200" s="54">
        <v>284754.15999999939</v>
      </c>
      <c r="Q200" s="52">
        <v>86928681</v>
      </c>
      <c r="R200" s="53">
        <v>90478.050000000745</v>
      </c>
      <c r="S200" s="53">
        <v>87019159.049999997</v>
      </c>
      <c r="T200" s="53">
        <v>86812679.810000002</v>
      </c>
      <c r="U200" s="53">
        <v>76731797.519999996</v>
      </c>
      <c r="V200" s="53">
        <v>10080882.290000007</v>
      </c>
      <c r="W200" s="54">
        <v>206479.24000000022</v>
      </c>
      <c r="X200" s="52">
        <v>89452180</v>
      </c>
      <c r="Y200" s="53">
        <v>19120</v>
      </c>
      <c r="Z200" s="53">
        <v>89471300</v>
      </c>
      <c r="AA200" s="53">
        <v>59656908.799999997</v>
      </c>
      <c r="AB200" s="53">
        <v>56486406.219999999</v>
      </c>
      <c r="AC200" s="53">
        <v>3170502.5799999982</v>
      </c>
      <c r="AD200" s="54">
        <v>29814391.200000003</v>
      </c>
      <c r="AE200" s="53">
        <v>342897451</v>
      </c>
      <c r="AF200" s="53">
        <v>488095.68999999342</v>
      </c>
      <c r="AG200" s="53">
        <v>343385546.68999994</v>
      </c>
      <c r="AH200" s="53">
        <v>312707504.10999995</v>
      </c>
      <c r="AI200" s="53">
        <v>281481111.70000005</v>
      </c>
      <c r="AJ200" s="53">
        <v>31226392.41</v>
      </c>
      <c r="AK200" s="55">
        <v>30678042.579999991</v>
      </c>
      <c r="AM200" s="59">
        <f>C200/$C$203</f>
        <v>8.2186791701174388E-3</v>
      </c>
      <c r="AN200" s="57">
        <f>D200/$D$203</f>
        <v>4.6976277840300897E-4</v>
      </c>
      <c r="AO200" s="57">
        <f>E200/$E$203</f>
        <v>7.5960094776463139E-3</v>
      </c>
      <c r="AP200" s="57">
        <f>F200/$F$203</f>
        <v>8.0837189368095919E-3</v>
      </c>
      <c r="AQ200" s="57">
        <f>G200/$G$203</f>
        <v>7.446087936970722E-3</v>
      </c>
      <c r="AR200" s="57">
        <f>H200/$H$203</f>
        <v>3.0413217918928967E-2</v>
      </c>
      <c r="AS200" s="58">
        <f>I200/$I$203</f>
        <v>5.2543609401815004E-4</v>
      </c>
      <c r="AT200" s="59">
        <f t="shared" si="86"/>
        <v>8.3281844919554614E-3</v>
      </c>
      <c r="AU200" s="57">
        <f t="shared" si="86"/>
        <v>-7.6737048972122548E-5</v>
      </c>
      <c r="AV200" s="57">
        <f t="shared" si="86"/>
        <v>7.9510762432186063E-3</v>
      </c>
      <c r="AW200" s="57">
        <f t="shared" si="88"/>
        <v>8.3311325144831555E-3</v>
      </c>
      <c r="AX200" s="57">
        <f t="shared" si="88"/>
        <v>7.6029515002053469E-3</v>
      </c>
      <c r="AY200" s="57">
        <f t="shared" si="88"/>
        <v>3.484300981370473E-2</v>
      </c>
      <c r="AZ200" s="58">
        <f t="shared" si="88"/>
        <v>5.5505946289238133E-4</v>
      </c>
      <c r="BA200" s="59">
        <f t="shared" si="88"/>
        <v>8.2922975073743306E-3</v>
      </c>
      <c r="BB200" s="57">
        <f t="shared" si="88"/>
        <v>1.3111059829452149E-4</v>
      </c>
      <c r="BC200" s="57">
        <f t="shared" si="88"/>
        <v>7.7882366056888442E-3</v>
      </c>
      <c r="BD200" s="57">
        <f t="shared" si="88"/>
        <v>8.0153592688492828E-3</v>
      </c>
      <c r="BE200" s="57">
        <f t="shared" si="88"/>
        <v>7.4317103942566857E-3</v>
      </c>
      <c r="BF200" s="57">
        <f>V200/V$203</f>
        <v>1.9927684513324332E-2</v>
      </c>
      <c r="BG200" s="58">
        <f t="shared" si="87"/>
        <v>6.031018612273841E-4</v>
      </c>
      <c r="BH200" s="59">
        <f t="shared" si="87"/>
        <v>8.1126183150605786E-3</v>
      </c>
      <c r="BI200" s="57">
        <f t="shared" si="87"/>
        <v>7.2144945088532328E-5</v>
      </c>
      <c r="BJ200" s="57">
        <f t="shared" si="87"/>
        <v>7.9238979683418313E-3</v>
      </c>
      <c r="BK200" s="57">
        <f t="shared" si="87"/>
        <v>5.5923809653240317E-3</v>
      </c>
      <c r="BL200" s="57">
        <f t="shared" si="87"/>
        <v>5.4900482376154724E-3</v>
      </c>
      <c r="BM200" s="57">
        <f t="shared" si="87"/>
        <v>8.3729407970471199E-3</v>
      </c>
      <c r="BN200" s="58">
        <f t="shared" si="87"/>
        <v>4.7795478927246067E-2</v>
      </c>
      <c r="BO200" s="59">
        <f>D200/C200</f>
        <v>4.9942864727740227E-3</v>
      </c>
      <c r="BP200" s="57">
        <f>K200/J200</f>
        <v>-4.3283614981234496E-4</v>
      </c>
      <c r="BQ200" s="57">
        <f>R200/Q200</f>
        <v>1.0408308162411983E-3</v>
      </c>
      <c r="BR200" s="58">
        <f>Y200/X200</f>
        <v>2.13745489489468E-4</v>
      </c>
      <c r="BS200" s="59">
        <f>F200/E200</f>
        <v>0.99553653181319401</v>
      </c>
      <c r="BT200" s="57">
        <f>M200/L200</f>
        <v>0.99658806173563408</v>
      </c>
      <c r="BU200" s="57">
        <f>T200/S200</f>
        <v>0.99762719793831434</v>
      </c>
      <c r="BV200" s="58">
        <f>AA200/Z200</f>
        <v>0.66677145408639416</v>
      </c>
      <c r="BW200" s="59">
        <f>G200/F200</f>
        <v>0.89554869665289838</v>
      </c>
      <c r="BX200" s="57">
        <f>N200/M200</f>
        <v>0.88819970760449563</v>
      </c>
      <c r="BY200" s="57">
        <f>U200/T200</f>
        <v>0.88387776633478854</v>
      </c>
      <c r="BZ200" s="58">
        <f>AB200/AA200</f>
        <v>0.94685439383677894</v>
      </c>
      <c r="CA200" s="60">
        <f>F200/$CA$2</f>
        <v>33.601432744942265</v>
      </c>
      <c r="CB200" s="61">
        <f>M200/$CB$2</f>
        <v>33.98275007466745</v>
      </c>
      <c r="CC200" s="61">
        <f>T200/$CC$2</f>
        <v>35.787222369023674</v>
      </c>
      <c r="CD200" s="62">
        <f>AA200/$CD$2</f>
        <v>24.762493877544241</v>
      </c>
    </row>
    <row r="201" spans="1:82" x14ac:dyDescent="0.25">
      <c r="A201" s="1" t="s">
        <v>344</v>
      </c>
      <c r="B201" t="s">
        <v>345</v>
      </c>
      <c r="C201" s="63">
        <v>9166504</v>
      </c>
      <c r="D201" s="64">
        <v>-68150.570000000298</v>
      </c>
      <c r="E201" s="64">
        <v>9098353.4299999997</v>
      </c>
      <c r="F201" s="64">
        <v>9008205.1799999997</v>
      </c>
      <c r="G201" s="64">
        <v>6217716.21</v>
      </c>
      <c r="H201" s="64">
        <v>2790488.9699999997</v>
      </c>
      <c r="I201" s="65">
        <v>90148.25</v>
      </c>
      <c r="J201" s="63">
        <v>9166504</v>
      </c>
      <c r="K201" s="64">
        <v>-30258.459999999963</v>
      </c>
      <c r="L201" s="64">
        <v>9136245.5399999991</v>
      </c>
      <c r="M201" s="64">
        <v>9080604.6900000013</v>
      </c>
      <c r="N201" s="64">
        <v>7467892.1500000004</v>
      </c>
      <c r="O201" s="64">
        <v>1612712.5400000005</v>
      </c>
      <c r="P201" s="65">
        <v>55640.849999999627</v>
      </c>
      <c r="Q201" s="63">
        <v>9192995</v>
      </c>
      <c r="R201" s="64">
        <v>78104.050000000745</v>
      </c>
      <c r="S201" s="64">
        <v>9271099.0500000007</v>
      </c>
      <c r="T201" s="64">
        <v>9216849.7799999993</v>
      </c>
      <c r="U201" s="64">
        <v>7636791.8899999997</v>
      </c>
      <c r="V201" s="64">
        <v>1580057.8899999997</v>
      </c>
      <c r="W201" s="65">
        <v>54249.270000001416</v>
      </c>
      <c r="X201" s="63">
        <v>9371592</v>
      </c>
      <c r="Y201" s="64">
        <v>0</v>
      </c>
      <c r="Z201" s="64">
        <v>9371592</v>
      </c>
      <c r="AA201" s="64">
        <v>9202266.75</v>
      </c>
      <c r="AB201" s="64">
        <v>7841264.75</v>
      </c>
      <c r="AC201" s="64">
        <v>1361002</v>
      </c>
      <c r="AD201" s="65">
        <v>169325.25</v>
      </c>
      <c r="AE201" s="64">
        <v>36897595</v>
      </c>
      <c r="AF201" s="64">
        <v>-20304.979999999516</v>
      </c>
      <c r="AG201" s="64">
        <v>36877290.019999996</v>
      </c>
      <c r="AH201" s="64">
        <v>36507926.399999999</v>
      </c>
      <c r="AI201" s="64">
        <v>29163665</v>
      </c>
      <c r="AJ201" s="64">
        <v>7344261.3999999994</v>
      </c>
      <c r="AK201" s="66">
        <v>369363.62000000104</v>
      </c>
      <c r="AM201" s="70">
        <f>C201/$C$203</f>
        <v>9.0742586883733943E-4</v>
      </c>
      <c r="AN201" s="68">
        <f>D201/$D$203</f>
        <v>-7.7211153642703056E-5</v>
      </c>
      <c r="AO201" s="68">
        <f>E201/$E$203</f>
        <v>8.2830466001401325E-4</v>
      </c>
      <c r="AP201" s="68">
        <f>F201/$F$203</f>
        <v>8.7666582506393221E-4</v>
      </c>
      <c r="AQ201" s="68">
        <f>G201/$G$203</f>
        <v>6.2237831558679653E-4</v>
      </c>
      <c r="AR201" s="68">
        <f>H201/$H$203</f>
        <v>9.7816793602750821E-3</v>
      </c>
      <c r="AS201" s="69">
        <f>I201/$I$203</f>
        <v>1.2718812438264408E-4</v>
      </c>
      <c r="AT201" s="70">
        <f t="shared" si="86"/>
        <v>9.1431772195099865E-4</v>
      </c>
      <c r="AU201" s="68">
        <f t="shared" si="86"/>
        <v>-6.4249752260167774E-5</v>
      </c>
      <c r="AV201" s="68">
        <f t="shared" si="86"/>
        <v>8.704117955632678E-4</v>
      </c>
      <c r="AW201" s="68">
        <f t="shared" si="88"/>
        <v>9.0956600185539507E-4</v>
      </c>
      <c r="AX201" s="68">
        <f t="shared" si="88"/>
        <v>7.6857284875019775E-4</v>
      </c>
      <c r="AY201" s="68">
        <f t="shared" si="88"/>
        <v>6.042895629877326E-3</v>
      </c>
      <c r="AZ201" s="69">
        <f t="shared" si="88"/>
        <v>1.08458399048061E-4</v>
      </c>
      <c r="BA201" s="70">
        <f t="shared" si="88"/>
        <v>8.76937837395746E-4</v>
      </c>
      <c r="BB201" s="68">
        <f t="shared" si="88"/>
        <v>1.1317959134536205E-4</v>
      </c>
      <c r="BC201" s="68">
        <f t="shared" si="88"/>
        <v>8.2976569510041797E-4</v>
      </c>
      <c r="BD201" s="68">
        <f t="shared" si="88"/>
        <v>8.5098585224418577E-4</v>
      </c>
      <c r="BE201" s="68">
        <f t="shared" si="88"/>
        <v>7.3964676316744986E-4</v>
      </c>
      <c r="BF201" s="68">
        <f>V201/V$203</f>
        <v>3.1234265254682283E-3</v>
      </c>
      <c r="BG201" s="69">
        <f t="shared" si="87"/>
        <v>1.5845581234814554E-4</v>
      </c>
      <c r="BH201" s="70">
        <f t="shared" si="87"/>
        <v>8.4993064339488646E-4</v>
      </c>
      <c r="BI201" s="68">
        <f t="shared" si="87"/>
        <v>0</v>
      </c>
      <c r="BJ201" s="68">
        <f t="shared" si="87"/>
        <v>8.2998166796423604E-4</v>
      </c>
      <c r="BK201" s="68">
        <f t="shared" si="87"/>
        <v>8.6264244067795609E-4</v>
      </c>
      <c r="BL201" s="68">
        <f t="shared" si="87"/>
        <v>7.6211118040948422E-4</v>
      </c>
      <c r="BM201" s="68">
        <f t="shared" si="87"/>
        <v>3.5942532400218804E-3</v>
      </c>
      <c r="BN201" s="69">
        <f t="shared" si="87"/>
        <v>2.714454695363919E-4</v>
      </c>
      <c r="BO201" s="70">
        <f>D201/C201</f>
        <v>-7.4347395691967515E-3</v>
      </c>
      <c r="BP201" s="68">
        <f>K201/J201</f>
        <v>-3.3009814865078294E-3</v>
      </c>
      <c r="BQ201" s="68">
        <f>R201/Q201</f>
        <v>8.4960396475795702E-3</v>
      </c>
      <c r="BR201" s="69">
        <f>Y201/X201</f>
        <v>0</v>
      </c>
      <c r="BS201" s="70">
        <f>F201/E201</f>
        <v>0.99009180609507275</v>
      </c>
      <c r="BT201" s="68">
        <f>M201/L201</f>
        <v>0.99390987799568287</v>
      </c>
      <c r="BU201" s="68">
        <f>T201/S201</f>
        <v>0.99414856105975902</v>
      </c>
      <c r="BV201" s="69">
        <f>AA201/Z201</f>
        <v>0.9819320719467941</v>
      </c>
      <c r="BW201" s="70">
        <f>G201/F201</f>
        <v>0.69022808492468202</v>
      </c>
      <c r="BX201" s="68">
        <f>N201/M201</f>
        <v>0.82240031417995796</v>
      </c>
      <c r="BY201" s="68">
        <f>U201/T201</f>
        <v>0.82856855349550895</v>
      </c>
      <c r="BZ201" s="69">
        <f>AB201/AA201</f>
        <v>0.85210144011528466</v>
      </c>
      <c r="CA201" s="71">
        <f>F201/$CA$2</f>
        <v>3.6440192924744301</v>
      </c>
      <c r="CB201" s="72">
        <f>M201/$CB$2</f>
        <v>3.7101263320121318</v>
      </c>
      <c r="CC201" s="72">
        <f>T201/$CC$2</f>
        <v>3.7995077832023316</v>
      </c>
      <c r="CD201" s="73">
        <f>AA201/$CD$2</f>
        <v>3.8196929515798841</v>
      </c>
    </row>
    <row r="202" spans="1:82" x14ac:dyDescent="0.25">
      <c r="A202" s="1" t="s">
        <v>346</v>
      </c>
      <c r="B202" t="s">
        <v>347</v>
      </c>
      <c r="C202" s="63">
        <v>73855766</v>
      </c>
      <c r="D202" s="64">
        <v>482787.56999999285</v>
      </c>
      <c r="E202" s="64">
        <v>74338553.569999993</v>
      </c>
      <c r="F202" s="64">
        <v>74056283.840000004</v>
      </c>
      <c r="G202" s="64">
        <v>68170578.670000002</v>
      </c>
      <c r="H202" s="64">
        <v>5885705.1700000018</v>
      </c>
      <c r="I202" s="65">
        <v>282269.72999998927</v>
      </c>
      <c r="J202" s="63">
        <v>74327816</v>
      </c>
      <c r="K202" s="64">
        <v>-5880.8999999999069</v>
      </c>
      <c r="L202" s="64">
        <v>74321935.099999994</v>
      </c>
      <c r="M202" s="64">
        <v>74092821.790000007</v>
      </c>
      <c r="N202" s="64">
        <v>66406720.930000007</v>
      </c>
      <c r="O202" s="64">
        <v>7686100.8599999966</v>
      </c>
      <c r="P202" s="65">
        <v>229113.30999999976</v>
      </c>
      <c r="Q202" s="63">
        <v>77735686</v>
      </c>
      <c r="R202" s="64">
        <v>12374</v>
      </c>
      <c r="S202" s="64">
        <v>77748060</v>
      </c>
      <c r="T202" s="64">
        <v>77595830.030000001</v>
      </c>
      <c r="U202" s="64">
        <v>69095005.629999995</v>
      </c>
      <c r="V202" s="64">
        <v>8500824.400000006</v>
      </c>
      <c r="W202" s="65">
        <v>152229.96999999881</v>
      </c>
      <c r="X202" s="63">
        <v>80080588</v>
      </c>
      <c r="Y202" s="64">
        <v>19120</v>
      </c>
      <c r="Z202" s="64">
        <v>80099708</v>
      </c>
      <c r="AA202" s="64">
        <v>50454642.049999997</v>
      </c>
      <c r="AB202" s="64">
        <v>48645141.469999999</v>
      </c>
      <c r="AC202" s="64">
        <v>1809500.5799999982</v>
      </c>
      <c r="AD202" s="65">
        <v>29645065.950000003</v>
      </c>
      <c r="AE202" s="64">
        <v>305999856</v>
      </c>
      <c r="AF202" s="64">
        <v>508400.66999999294</v>
      </c>
      <c r="AG202" s="64">
        <v>306508256.66999996</v>
      </c>
      <c r="AH202" s="64">
        <v>276199577.70999998</v>
      </c>
      <c r="AI202" s="64">
        <v>252317446.70000002</v>
      </c>
      <c r="AJ202" s="64">
        <v>23882131.010000002</v>
      </c>
      <c r="AK202" s="66">
        <v>30308678.95999999</v>
      </c>
      <c r="AM202" s="70">
        <f>C202/$C$203</f>
        <v>7.3112533012800983E-3</v>
      </c>
      <c r="AN202" s="68">
        <f>D202/$D$203</f>
        <v>5.4697393204571206E-4</v>
      </c>
      <c r="AO202" s="68">
        <f>E202/$E$203</f>
        <v>6.7677048176322998E-3</v>
      </c>
      <c r="AP202" s="68">
        <f>F202/$F$203</f>
        <v>7.2070531117456585E-3</v>
      </c>
      <c r="AQ202" s="68">
        <f>G202/$G$203</f>
        <v>6.8237096213839259E-3</v>
      </c>
      <c r="AR202" s="68">
        <f>H202/$H$203</f>
        <v>2.0631538558653888E-2</v>
      </c>
      <c r="AS202" s="69">
        <f>I202/$I$203</f>
        <v>3.982479696355059E-4</v>
      </c>
      <c r="AT202" s="70">
        <f t="shared" si="86"/>
        <v>7.4138667700044637E-3</v>
      </c>
      <c r="AU202" s="68">
        <f t="shared" si="86"/>
        <v>-1.2487296711954778E-5</v>
      </c>
      <c r="AV202" s="68">
        <f t="shared" si="86"/>
        <v>7.0806644476553394E-3</v>
      </c>
      <c r="AW202" s="68">
        <f t="shared" si="88"/>
        <v>7.4215665126277615E-3</v>
      </c>
      <c r="AX202" s="68">
        <f t="shared" si="88"/>
        <v>6.834378651455148E-3</v>
      </c>
      <c r="AY202" s="68">
        <f t="shared" si="88"/>
        <v>2.8800114183827406E-2</v>
      </c>
      <c r="AZ202" s="69">
        <f t="shared" si="88"/>
        <v>4.4660106384432027E-4</v>
      </c>
      <c r="BA202" s="70">
        <f t="shared" si="88"/>
        <v>7.4153596699785837E-3</v>
      </c>
      <c r="BB202" s="68">
        <f t="shared" si="88"/>
        <v>1.7931006949159443E-5</v>
      </c>
      <c r="BC202" s="68">
        <f t="shared" si="88"/>
        <v>6.9584709105884263E-3</v>
      </c>
      <c r="BD202" s="68">
        <f t="shared" si="88"/>
        <v>7.1643734166050976E-3</v>
      </c>
      <c r="BE202" s="68">
        <f t="shared" si="88"/>
        <v>6.6920636310892354E-3</v>
      </c>
      <c r="BF202" s="68">
        <f>V202/V$203</f>
        <v>1.6804257987856102E-2</v>
      </c>
      <c r="BG202" s="69">
        <f t="shared" si="87"/>
        <v>4.4464604887923853E-4</v>
      </c>
      <c r="BH202" s="70">
        <f t="shared" si="87"/>
        <v>7.2626876716656921E-3</v>
      </c>
      <c r="BI202" s="68">
        <f t="shared" si="87"/>
        <v>7.2144945088532328E-5</v>
      </c>
      <c r="BJ202" s="68">
        <f t="shared" si="87"/>
        <v>7.0939163003775948E-3</v>
      </c>
      <c r="BK202" s="68">
        <f t="shared" si="87"/>
        <v>4.7297385246460755E-3</v>
      </c>
      <c r="BL202" s="68">
        <f t="shared" si="87"/>
        <v>4.7279370572059888E-3</v>
      </c>
      <c r="BM202" s="68">
        <f t="shared" si="87"/>
        <v>4.7786875570252395E-3</v>
      </c>
      <c r="BN202" s="69">
        <f t="shared" si="87"/>
        <v>4.7524033457709676E-2</v>
      </c>
      <c r="BO202" s="70">
        <f>D202/C202</f>
        <v>6.5368974712142697E-3</v>
      </c>
      <c r="BP202" s="68">
        <f>K202/J202</f>
        <v>-7.9121119339762482E-5</v>
      </c>
      <c r="BQ202" s="68">
        <f>R202/Q202</f>
        <v>1.5918043097992344E-4</v>
      </c>
      <c r="BR202" s="69">
        <f>Y202/X202</f>
        <v>2.3875948563214846E-4</v>
      </c>
      <c r="BS202" s="70">
        <f>F202/E202</f>
        <v>0.99620291603152877</v>
      </c>
      <c r="BT202" s="68">
        <f>M202/L202</f>
        <v>0.99691728545964642</v>
      </c>
      <c r="BU202" s="68">
        <f>T202/S202</f>
        <v>0.99804200940833765</v>
      </c>
      <c r="BV202" s="69">
        <f>AA202/Z202</f>
        <v>0.62989795231213574</v>
      </c>
      <c r="BW202" s="70">
        <f>G202/F202</f>
        <v>0.92052389257451561</v>
      </c>
      <c r="BX202" s="68">
        <f>N202/M202</f>
        <v>0.89626389339328194</v>
      </c>
      <c r="BY202" s="68">
        <f>U202/T202</f>
        <v>0.89044740681666235</v>
      </c>
      <c r="BZ202" s="69">
        <f>AB202/AA202</f>
        <v>0.96413609320215166</v>
      </c>
      <c r="CA202" s="71">
        <f>F202/$CA$2</f>
        <v>29.957413452467829</v>
      </c>
      <c r="CB202" s="72">
        <f>M202/$CB$2</f>
        <v>30.27262374265532</v>
      </c>
      <c r="CC202" s="72">
        <f>T202/$CC$2</f>
        <v>31.987714585821344</v>
      </c>
      <c r="CD202" s="73">
        <f>AA202/$CD$2</f>
        <v>20.942800925964359</v>
      </c>
    </row>
    <row r="203" spans="1:82" s="22" customFormat="1" ht="15.75" thickBot="1" x14ac:dyDescent="0.3">
      <c r="A203" s="87" t="s">
        <v>348</v>
      </c>
      <c r="B203" s="88" t="s">
        <v>348</v>
      </c>
      <c r="C203" s="89">
        <v>10101656030.309999</v>
      </c>
      <c r="D203" s="90">
        <v>882651881.03999996</v>
      </c>
      <c r="E203" s="90">
        <v>10984307911.350002</v>
      </c>
      <c r="F203" s="90">
        <v>10275529081.270006</v>
      </c>
      <c r="G203" s="90">
        <v>9990251996.7099991</v>
      </c>
      <c r="H203" s="90">
        <v>285277084.55999982</v>
      </c>
      <c r="I203" s="91">
        <v>708778830.08000004</v>
      </c>
      <c r="J203" s="89">
        <v>10025512773</v>
      </c>
      <c r="K203" s="90">
        <v>470950609.69999993</v>
      </c>
      <c r="L203" s="90">
        <v>10496463382.700001</v>
      </c>
      <c r="M203" s="90">
        <v>9983447788.8100052</v>
      </c>
      <c r="N203" s="90">
        <v>9716570344.8200016</v>
      </c>
      <c r="O203" s="90">
        <v>266877443.98999977</v>
      </c>
      <c r="P203" s="91">
        <v>513015593.88999999</v>
      </c>
      <c r="Q203" s="89">
        <v>10483063460.120001</v>
      </c>
      <c r="R203" s="90">
        <v>690089521.18999982</v>
      </c>
      <c r="S203" s="90">
        <v>11173152981.310001</v>
      </c>
      <c r="T203" s="90">
        <v>10830790847.689997</v>
      </c>
      <c r="U203" s="90">
        <v>10324917609.719997</v>
      </c>
      <c r="V203" s="90">
        <v>505873237.97000015</v>
      </c>
      <c r="W203" s="91">
        <v>342362133.61999977</v>
      </c>
      <c r="X203" s="89">
        <v>11026302055.150002</v>
      </c>
      <c r="Y203" s="90">
        <v>265022032.75000048</v>
      </c>
      <c r="Z203" s="90">
        <v>11291324087.900002</v>
      </c>
      <c r="AA203" s="90">
        <v>10667533054.329996</v>
      </c>
      <c r="AB203" s="90">
        <v>10288872478.930002</v>
      </c>
      <c r="AC203" s="90">
        <v>378660575.40000015</v>
      </c>
      <c r="AD203" s="91">
        <v>623791033.57000053</v>
      </c>
      <c r="AE203" s="92">
        <v>41636534318.580017</v>
      </c>
      <c r="AF203" s="93">
        <v>2308714044.6800008</v>
      </c>
      <c r="AG203" s="93">
        <v>43945248363.259979</v>
      </c>
      <c r="AH203" s="93">
        <v>41757300772.099968</v>
      </c>
      <c r="AI203" s="93">
        <v>40320612430.179993</v>
      </c>
      <c r="AJ203" s="93">
        <v>1436688341.9199989</v>
      </c>
      <c r="AK203" s="93">
        <v>2187947591.1600008</v>
      </c>
      <c r="AM203" s="94">
        <f>C203/$C$203</f>
        <v>1</v>
      </c>
      <c r="AN203" s="95">
        <f>D203/$D$203</f>
        <v>1</v>
      </c>
      <c r="AO203" s="95">
        <f>E203/$E$203</f>
        <v>1</v>
      </c>
      <c r="AP203" s="95">
        <f>F203/$F$203</f>
        <v>1</v>
      </c>
      <c r="AQ203" s="95">
        <f>G203/$G$203</f>
        <v>1</v>
      </c>
      <c r="AR203" s="95">
        <f>H203/$H$203</f>
        <v>1</v>
      </c>
      <c r="AS203" s="96">
        <f>I203/$I$203</f>
        <v>1</v>
      </c>
      <c r="AT203" s="94">
        <f t="shared" si="86"/>
        <v>1</v>
      </c>
      <c r="AU203" s="95">
        <f t="shared" si="86"/>
        <v>1</v>
      </c>
      <c r="AV203" s="95">
        <f t="shared" si="86"/>
        <v>1</v>
      </c>
      <c r="AW203" s="95">
        <f t="shared" si="88"/>
        <v>1</v>
      </c>
      <c r="AX203" s="95">
        <f t="shared" si="88"/>
        <v>1</v>
      </c>
      <c r="AY203" s="95">
        <f t="shared" si="88"/>
        <v>1</v>
      </c>
      <c r="AZ203" s="96">
        <f t="shared" si="88"/>
        <v>1</v>
      </c>
      <c r="BA203" s="94">
        <f t="shared" si="88"/>
        <v>1</v>
      </c>
      <c r="BB203" s="95">
        <f t="shared" si="88"/>
        <v>1</v>
      </c>
      <c r="BC203" s="95">
        <f t="shared" si="88"/>
        <v>1</v>
      </c>
      <c r="BD203" s="95">
        <f t="shared" si="88"/>
        <v>1</v>
      </c>
      <c r="BE203" s="95">
        <f t="shared" si="88"/>
        <v>1</v>
      </c>
      <c r="BF203" s="95">
        <f>V203/V$203</f>
        <v>1</v>
      </c>
      <c r="BG203" s="96">
        <f t="shared" si="87"/>
        <v>1</v>
      </c>
      <c r="BH203" s="94">
        <f t="shared" si="87"/>
        <v>1</v>
      </c>
      <c r="BI203" s="95">
        <f t="shared" si="87"/>
        <v>1</v>
      </c>
      <c r="BJ203" s="95">
        <f t="shared" si="87"/>
        <v>1</v>
      </c>
      <c r="BK203" s="95">
        <f t="shared" si="87"/>
        <v>1</v>
      </c>
      <c r="BL203" s="95">
        <f t="shared" si="87"/>
        <v>1</v>
      </c>
      <c r="BM203" s="95">
        <f t="shared" si="87"/>
        <v>1</v>
      </c>
      <c r="BN203" s="96">
        <f t="shared" si="87"/>
        <v>1</v>
      </c>
      <c r="BO203" s="94">
        <f>D203/C203</f>
        <v>8.7376948729159326E-2</v>
      </c>
      <c r="BP203" s="95">
        <f>K203/J203</f>
        <v>4.6975214172419261E-2</v>
      </c>
      <c r="BQ203" s="95">
        <f>R203/Q203</f>
        <v>6.5828993959185692E-2</v>
      </c>
      <c r="BR203" s="96">
        <f>Y203/X203</f>
        <v>2.4035441023150451E-2</v>
      </c>
      <c r="BS203" s="94">
        <f>F203/E203</f>
        <v>0.93547351041137328</v>
      </c>
      <c r="BT203" s="95">
        <f>M203/L203</f>
        <v>0.95112490986863873</v>
      </c>
      <c r="BU203" s="95">
        <f>T203/S203</f>
        <v>0.96935850299439252</v>
      </c>
      <c r="BV203" s="96">
        <f>AA203/Z203</f>
        <v>0.94475483754483036</v>
      </c>
      <c r="BW203" s="94">
        <f>G203/F203</f>
        <v>0.97223723641831705</v>
      </c>
      <c r="BX203" s="95">
        <f>N203/M203</f>
        <v>0.97326800824369164</v>
      </c>
      <c r="BY203" s="95">
        <f>U203/T203</f>
        <v>0.95329304710210594</v>
      </c>
      <c r="BZ203" s="96">
        <f>AB203/AA203</f>
        <v>0.96450345422212735</v>
      </c>
      <c r="CA203" s="97">
        <f>F203/$CA$2</f>
        <v>4156.6799894460173</v>
      </c>
      <c r="CB203" s="98">
        <f>M203/$CB$2</f>
        <v>4079.0072676902632</v>
      </c>
      <c r="CC203" s="98">
        <f>T203/$CC$2</f>
        <v>4464.8307291859455</v>
      </c>
      <c r="CD203" s="99">
        <f>AA203/$CD$2</f>
        <v>4427.8982478278758</v>
      </c>
    </row>
    <row r="204" spans="1:82" x14ac:dyDescent="0.25">
      <c r="Q204" s="100"/>
      <c r="R204" s="101"/>
      <c r="S204" s="101"/>
      <c r="T204" s="101"/>
      <c r="U204" s="101"/>
      <c r="V204" s="101"/>
      <c r="W204" s="102"/>
      <c r="X204" s="100"/>
      <c r="Y204" s="101"/>
      <c r="Z204" s="101"/>
      <c r="AA204" s="101"/>
      <c r="AB204" s="101"/>
      <c r="AC204" s="101"/>
      <c r="AD204" s="102"/>
      <c r="AE204" s="101"/>
      <c r="AF204" s="101"/>
      <c r="AG204" s="101"/>
      <c r="AH204" s="101"/>
      <c r="AI204" s="101"/>
      <c r="AJ204" s="101"/>
      <c r="AK204" s="102"/>
    </row>
    <row r="205" spans="1:82" s="110" customFormat="1" x14ac:dyDescent="0.25">
      <c r="A205" s="104" t="s">
        <v>349</v>
      </c>
      <c r="B205" s="104" t="s">
        <v>349</v>
      </c>
      <c r="C205" s="105">
        <v>10101656030.309999</v>
      </c>
      <c r="D205" s="105">
        <v>882651881.03999996</v>
      </c>
      <c r="E205" s="106">
        <v>10984307911.349998</v>
      </c>
      <c r="F205" s="106">
        <v>10275529081.269999</v>
      </c>
      <c r="G205" s="106">
        <v>9990251996.7099991</v>
      </c>
      <c r="H205" s="107">
        <v>285277084.55999994</v>
      </c>
      <c r="I205" s="106">
        <v>708778830.07999992</v>
      </c>
      <c r="J205" s="106">
        <v>10023527864.370001</v>
      </c>
      <c r="K205" s="106">
        <v>470985896.69999993</v>
      </c>
      <c r="L205" s="106">
        <v>10494513761.07</v>
      </c>
      <c r="M205" s="108">
        <v>9981498167.1800003</v>
      </c>
      <c r="N205" s="106">
        <v>9715782416.0699997</v>
      </c>
      <c r="O205" s="106">
        <v>265715751.10999998</v>
      </c>
      <c r="P205" s="109">
        <v>513015593.88999939</v>
      </c>
      <c r="Q205" s="106">
        <v>10483063460.120001</v>
      </c>
      <c r="R205" s="108">
        <v>690089521.19000006</v>
      </c>
      <c r="S205" s="106">
        <v>11173152981.309999</v>
      </c>
      <c r="T205" s="106">
        <v>10830790847.689999</v>
      </c>
      <c r="U205" s="106">
        <v>10324917609.719999</v>
      </c>
      <c r="V205" s="106">
        <v>505873237.97000015</v>
      </c>
      <c r="W205" s="110">
        <v>342362133.62000084</v>
      </c>
      <c r="X205" s="111">
        <v>11026302055.15</v>
      </c>
      <c r="Y205" s="111">
        <v>265022032.74999997</v>
      </c>
      <c r="Z205" s="111">
        <v>11291324087.9</v>
      </c>
      <c r="AA205" s="111">
        <v>10667533054.330002</v>
      </c>
      <c r="AB205" s="111">
        <v>10288872478.93</v>
      </c>
      <c r="AC205" s="111">
        <v>378660575.40000153</v>
      </c>
      <c r="AD205" s="111">
        <v>623791033.56999779</v>
      </c>
      <c r="AE205" s="112">
        <f t="shared" ref="AE205:AK205" si="89">C205+J205+Q205+X205</f>
        <v>41634549409.950005</v>
      </c>
      <c r="AF205" s="112">
        <f t="shared" si="89"/>
        <v>2308749331.6799998</v>
      </c>
      <c r="AG205" s="112">
        <f t="shared" si="89"/>
        <v>43943298741.629997</v>
      </c>
      <c r="AH205" s="112">
        <f t="shared" si="89"/>
        <v>41755351150.470001</v>
      </c>
      <c r="AI205" s="112">
        <f t="shared" si="89"/>
        <v>40319824501.43</v>
      </c>
      <c r="AJ205" s="112">
        <f t="shared" si="89"/>
        <v>1435526649.0400016</v>
      </c>
      <c r="AK205" s="112">
        <f t="shared" si="89"/>
        <v>2187947591.1599979</v>
      </c>
      <c r="AL205" s="113"/>
      <c r="AM205" s="114"/>
    </row>
    <row r="207" spans="1:82" s="117" customFormat="1" x14ac:dyDescent="0.25">
      <c r="A207" s="115" t="s">
        <v>350</v>
      </c>
      <c r="B207" s="115" t="s">
        <v>350</v>
      </c>
      <c r="C207" s="116">
        <f t="shared" ref="C207:AK207" si="90">C205-C203</f>
        <v>0</v>
      </c>
      <c r="D207" s="116">
        <f t="shared" si="90"/>
        <v>0</v>
      </c>
      <c r="E207" s="116">
        <f t="shared" si="90"/>
        <v>0</v>
      </c>
      <c r="F207" s="116">
        <f t="shared" si="90"/>
        <v>0</v>
      </c>
      <c r="G207" s="116">
        <f t="shared" si="90"/>
        <v>0</v>
      </c>
      <c r="H207" s="116">
        <f t="shared" si="90"/>
        <v>0</v>
      </c>
      <c r="I207" s="116">
        <f t="shared" si="90"/>
        <v>0</v>
      </c>
      <c r="J207" s="116">
        <f t="shared" si="90"/>
        <v>-1984908.6299991608</v>
      </c>
      <c r="K207" s="116">
        <f t="shared" si="90"/>
        <v>35287</v>
      </c>
      <c r="L207" s="116">
        <f t="shared" si="90"/>
        <v>-1949621.6300010681</v>
      </c>
      <c r="M207" s="116">
        <f t="shared" si="90"/>
        <v>-1949621.6300048828</v>
      </c>
      <c r="N207" s="116">
        <f t="shared" si="90"/>
        <v>-787928.75000190735</v>
      </c>
      <c r="O207" s="116">
        <f t="shared" si="90"/>
        <v>-1161692.8799997866</v>
      </c>
      <c r="P207" s="116">
        <f t="shared" si="90"/>
        <v>-5.9604644775390625E-7</v>
      </c>
      <c r="Q207" s="116">
        <f t="shared" si="90"/>
        <v>0</v>
      </c>
      <c r="R207" s="116">
        <f t="shared" si="90"/>
        <v>0</v>
      </c>
      <c r="S207" s="116">
        <f t="shared" si="90"/>
        <v>0</v>
      </c>
      <c r="T207" s="116">
        <f t="shared" si="90"/>
        <v>0</v>
      </c>
      <c r="U207" s="116">
        <f t="shared" si="90"/>
        <v>0</v>
      </c>
      <c r="V207" s="116">
        <f t="shared" si="90"/>
        <v>0</v>
      </c>
      <c r="W207" s="116">
        <f t="shared" si="90"/>
        <v>1.0728836059570313E-6</v>
      </c>
      <c r="X207" s="116">
        <f t="shared" si="90"/>
        <v>0</v>
      </c>
      <c r="Y207" s="116">
        <f t="shared" si="90"/>
        <v>-5.0663948059082031E-7</v>
      </c>
      <c r="Z207" s="116">
        <f t="shared" si="90"/>
        <v>0</v>
      </c>
      <c r="AA207" s="116">
        <f t="shared" si="90"/>
        <v>0</v>
      </c>
      <c r="AB207" s="116">
        <f t="shared" si="90"/>
        <v>0</v>
      </c>
      <c r="AC207" s="116">
        <f t="shared" si="90"/>
        <v>1.3709068298339844E-6</v>
      </c>
      <c r="AD207" s="116">
        <f t="shared" si="90"/>
        <v>-2.7418136596679688E-6</v>
      </c>
      <c r="AE207" s="116">
        <f t="shared" si="90"/>
        <v>-1984908.6300125122</v>
      </c>
      <c r="AF207" s="116">
        <f t="shared" si="90"/>
        <v>35286.999999046326</v>
      </c>
      <c r="AG207" s="116">
        <f t="shared" si="90"/>
        <v>-1949621.6299819946</v>
      </c>
      <c r="AH207" s="116">
        <f t="shared" si="90"/>
        <v>-1949621.6299667358</v>
      </c>
      <c r="AI207" s="116">
        <f t="shared" si="90"/>
        <v>-787928.74999237061</v>
      </c>
      <c r="AJ207" s="116">
        <f t="shared" si="90"/>
        <v>-1161692.8799972534</v>
      </c>
      <c r="AK207" s="116">
        <f t="shared" si="90"/>
        <v>0</v>
      </c>
      <c r="AM207" s="118"/>
    </row>
    <row r="210" spans="12:22" x14ac:dyDescent="0.25">
      <c r="V210" s="119"/>
    </row>
    <row r="211" spans="12:22" x14ac:dyDescent="0.25">
      <c r="L211" s="4"/>
    </row>
  </sheetData>
  <mergeCells count="13">
    <mergeCell ref="BS4:BV4"/>
    <mergeCell ref="BW4:BZ4"/>
    <mergeCell ref="CA4:CD4"/>
    <mergeCell ref="C5:I5"/>
    <mergeCell ref="J5:P5"/>
    <mergeCell ref="Q5:W5"/>
    <mergeCell ref="X5:AD5"/>
    <mergeCell ref="AM5:AS5"/>
    <mergeCell ref="AT5:AZ5"/>
    <mergeCell ref="BA5:BG5"/>
    <mergeCell ref="BH5:BN5"/>
    <mergeCell ref="AM4:BN4"/>
    <mergeCell ref="BO4:BR4"/>
  </mergeCells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/>
  <dimension ref="A1:M34"/>
  <sheetViews>
    <sheetView showGridLines="0" zoomScaleNormal="100" workbookViewId="0">
      <selection activeCell="C5" sqref="C5:E5"/>
    </sheetView>
  </sheetViews>
  <sheetFormatPr baseColWidth="10" defaultColWidth="0" defaultRowHeight="15" zeroHeight="1" x14ac:dyDescent="0.25"/>
  <cols>
    <col min="1" max="1" width="8" customWidth="1"/>
    <col min="2" max="5" width="18.28515625" customWidth="1"/>
    <col min="6" max="6" width="14.140625" customWidth="1"/>
    <col min="7" max="11" width="21.42578125" customWidth="1"/>
    <col min="12" max="13" width="11.42578125" customWidth="1"/>
    <col min="14" max="16384" width="11.42578125" hidden="1"/>
  </cols>
  <sheetData>
    <row r="1" spans="2:12" ht="30.75" customHeight="1" x14ac:dyDescent="0.25">
      <c r="B1" s="161" t="s">
        <v>473</v>
      </c>
      <c r="C1" s="161"/>
      <c r="D1" s="161"/>
      <c r="E1" s="161"/>
      <c r="F1" s="161"/>
      <c r="G1" s="161"/>
      <c r="H1" s="161"/>
      <c r="I1" s="161"/>
    </row>
    <row r="2" spans="2:12" x14ac:dyDescent="0.25"/>
    <row r="3" spans="2:12" x14ac:dyDescent="0.25">
      <c r="B3" s="130" t="s">
        <v>504</v>
      </c>
      <c r="C3" s="174" t="s">
        <v>508</v>
      </c>
      <c r="D3" s="174"/>
      <c r="E3" s="174"/>
      <c r="L3">
        <f>MATCH(C3,'ELP Funcional2'!4:4,0)</f>
        <v>3</v>
      </c>
    </row>
    <row r="4" spans="2:12" x14ac:dyDescent="0.25">
      <c r="B4" s="137"/>
      <c r="C4" s="138"/>
      <c r="D4" s="138"/>
      <c r="F4" s="136" t="s">
        <v>8</v>
      </c>
      <c r="G4" s="139" t="str">
        <f ca="1">C3 &amp;CHAR(10) &amp; IF(LEN(F5)=1,"Área: ", IF(LEN(F5)=2,"Politica: ",  IF(LEN(F5)=3,"Grupo de programas : ", IF(LEN(F5)=4,"Programa: ","Subprograma: "))))&amp; C5 &amp;CHAR(10) &amp;IF(L3&gt;39,"",C7)</f>
        <v>Liquidación del presupuesto de gasto
Programa: ACCIÓN SOCIAL
PAGOS REALIZADOS</v>
      </c>
    </row>
    <row r="5" spans="2:12" x14ac:dyDescent="0.25">
      <c r="B5" s="130" t="s">
        <v>9</v>
      </c>
      <c r="C5" s="175" t="s">
        <v>36</v>
      </c>
      <c r="D5" s="176"/>
      <c r="E5" s="177"/>
      <c r="F5" s="140" t="str">
        <f ca="1">INDIRECT(ADDRESS(MATCH(C5,'ELP Funcional2'!B:B,0),1,,,"ELP Funcional2"))</f>
        <v>231B</v>
      </c>
      <c r="L5">
        <f ca="1">MATCH(F5,'ELP Funcional2'!A:A,0)</f>
        <v>25</v>
      </c>
    </row>
    <row r="6" spans="2:12" x14ac:dyDescent="0.25">
      <c r="B6" s="137"/>
      <c r="C6" s="141"/>
    </row>
    <row r="7" spans="2:12" x14ac:dyDescent="0.25">
      <c r="B7" s="130" t="s">
        <v>505</v>
      </c>
      <c r="C7" s="174" t="s">
        <v>502</v>
      </c>
      <c r="D7" s="174"/>
      <c r="E7" s="174"/>
      <c r="L7">
        <f ca="1">IFERROR(MATCH(C7,OFFSET('ELP Funcional2'!A6,0,L3-1,1,1000),0),1)</f>
        <v>5</v>
      </c>
    </row>
    <row r="8" spans="2:12" x14ac:dyDescent="0.25"/>
    <row r="9" spans="2:12" x14ac:dyDescent="0.25"/>
    <row r="10" spans="2:12" x14ac:dyDescent="0.25">
      <c r="B10" s="142">
        <v>2015</v>
      </c>
      <c r="C10" s="142">
        <v>2016</v>
      </c>
      <c r="D10" s="142">
        <v>2017</v>
      </c>
      <c r="E10" s="142">
        <v>2018</v>
      </c>
    </row>
    <row r="11" spans="2:12" hidden="1" x14ac:dyDescent="0.25">
      <c r="B11" s="130">
        <f ca="1">MATCH(B10,OFFSET('ELP Funcional2'!$A$5,0,$L$3-1,1,100),0)</f>
        <v>1</v>
      </c>
      <c r="C11" s="130">
        <f ca="1">MATCH(C10,OFFSET('ELP Funcional2'!$A$5,0,$L$3-1,1,100),0)</f>
        <v>8</v>
      </c>
      <c r="D11" s="130">
        <f ca="1">MATCH(D10,OFFSET('ELP Funcional2'!$A$5,0,$L$3-1,1,100),0)</f>
        <v>15</v>
      </c>
      <c r="E11" s="130">
        <f ca="1">MATCH(E10,OFFSET('ELP Funcional2'!$A$5,0,$L$3-1,1,100),0)</f>
        <v>22</v>
      </c>
    </row>
    <row r="12" spans="2:12" x14ac:dyDescent="0.25">
      <c r="B12" s="143">
        <f ca="1">INDIRECT(ADDRESS($L$5,$L$3+B$11+$L$7-2,,,"ELP Funcional2"))</f>
        <v>584271704.17999995</v>
      </c>
      <c r="C12" s="143">
        <f ca="1">INDIRECT(ADDRESS($L$5,$L$3+C$11+$L$7-2,,,"ELP Funcional2"))</f>
        <v>626582378.5200001</v>
      </c>
      <c r="D12" s="143">
        <f ca="1">INDIRECT(ADDRESS($L$5,$L$3+D$11+$L$7-2,,,"ELP Funcional2"))</f>
        <v>679027058.3599999</v>
      </c>
      <c r="E12" s="143">
        <f ca="1">INDIRECT(ADDRESS($L$5,$L$3+E$11+$L$7-2,,,"ELP Funcional2"))</f>
        <v>692792413.34000003</v>
      </c>
    </row>
    <row r="13" spans="2:12" x14ac:dyDescent="0.25"/>
    <row r="14" spans="2:12" x14ac:dyDescent="0.25"/>
    <row r="15" spans="2:12" x14ac:dyDescent="0.25">
      <c r="D15" s="178" t="s">
        <v>506</v>
      </c>
      <c r="E15" s="143">
        <f ca="1">E12-B12</f>
        <v>108520709.16000009</v>
      </c>
    </row>
    <row r="16" spans="2:12" x14ac:dyDescent="0.25">
      <c r="D16" s="179"/>
      <c r="E16" s="144">
        <f ca="1">(E12-B12)/B12</f>
        <v>0.18573671869375261</v>
      </c>
    </row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</sheetData>
  <sheetProtection selectLockedCells="1"/>
  <mergeCells count="5">
    <mergeCell ref="C3:E3"/>
    <mergeCell ref="C5:E5"/>
    <mergeCell ref="C7:E7"/>
    <mergeCell ref="D15:D16"/>
    <mergeCell ref="B1:I1"/>
  </mergeCells>
  <conditionalFormatting sqref="B12:E12">
    <cfRule type="expression" dxfId="4" priority="4">
      <formula>AND($L$3&gt;=39,$L$3&lt;79)</formula>
    </cfRule>
  </conditionalFormatting>
  <conditionalFormatting sqref="B7:E7">
    <cfRule type="expression" dxfId="3" priority="5">
      <formula>$L$3&gt;39</formula>
    </cfRule>
  </conditionalFormatting>
  <conditionalFormatting sqref="D15:E16">
    <cfRule type="expression" dxfId="2" priority="3">
      <formula>AND($L$3&gt;=39,$L$3&lt;79)</formula>
    </cfRule>
  </conditionalFormatting>
  <conditionalFormatting sqref="C5:F5">
    <cfRule type="expression" dxfId="1" priority="1" stopIfTrue="1">
      <formula>LEN($F$5)=1</formula>
    </cfRule>
    <cfRule type="expression" dxfId="0" priority="2">
      <formula>LEN($F$5)=2</formula>
    </cfRule>
  </conditionalFormatting>
  <hyperlinks>
    <hyperlink ref="B1:I1" location="Índice!A1" display="Volver al Índice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aux!$A$2:$A$169</xm:f>
          </x14:formula1>
          <xm:sqref>C5</xm:sqref>
        </x14:dataValidation>
        <x14:dataValidation type="list" allowBlank="1" showInputMessage="1" showErrorMessage="1">
          <x14:formula1>
            <xm:f>aux!$E$2:$E$7</xm:f>
          </x14:formula1>
          <xm:sqref>C3:C4</xm:sqref>
        </x14:dataValidation>
        <x14:dataValidation type="list" allowBlank="1" showInputMessage="1" showErrorMessage="1">
          <x14:formula1>
            <xm:f>aux!$C$2:$C$8</xm:f>
          </x14:formula1>
          <xm:sqref>C7</xm:sqref>
        </x14:dataValidation>
        <x14:dataValidation type="list" allowBlank="1" showInputMessage="1" showErrorMessage="1">
          <x14:formula1>
            <xm:f>aux!$A$2:$A$198</xm:f>
          </x14:formula1>
          <xm:sqref>C6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/>
  <dimension ref="A1:E169"/>
  <sheetViews>
    <sheetView workbookViewId="0">
      <selection activeCell="E4" sqref="E4"/>
    </sheetView>
  </sheetViews>
  <sheetFormatPr baseColWidth="10" defaultRowHeight="15" x14ac:dyDescent="0.25"/>
  <cols>
    <col min="1" max="1" width="46.140625" customWidth="1"/>
    <col min="2" max="2" width="14.5703125" customWidth="1"/>
    <col min="3" max="3" width="50.42578125" customWidth="1"/>
    <col min="5" max="5" width="55.28515625" customWidth="1"/>
  </cols>
  <sheetData>
    <row r="1" spans="1:5" x14ac:dyDescent="0.25">
      <c r="A1" s="13" t="s">
        <v>8</v>
      </c>
      <c r="C1" s="13" t="s">
        <v>505</v>
      </c>
      <c r="E1" t="s">
        <v>507</v>
      </c>
    </row>
    <row r="2" spans="1:5" x14ac:dyDescent="0.25">
      <c r="A2" s="51" t="s">
        <v>217</v>
      </c>
      <c r="C2" s="14" t="s">
        <v>498</v>
      </c>
      <c r="E2" s="6" t="s">
        <v>508</v>
      </c>
    </row>
    <row r="3" spans="1:5" ht="15.75" x14ac:dyDescent="0.25">
      <c r="A3" s="51" t="s">
        <v>36</v>
      </c>
      <c r="C3" s="15" t="s">
        <v>499</v>
      </c>
      <c r="E3" s="145" t="s">
        <v>513</v>
      </c>
    </row>
    <row r="4" spans="1:5" ht="15.75" x14ac:dyDescent="0.25">
      <c r="A4" s="51" t="s">
        <v>266</v>
      </c>
      <c r="C4" s="15" t="s">
        <v>500</v>
      </c>
      <c r="E4" s="146" t="s">
        <v>512</v>
      </c>
    </row>
    <row r="5" spans="1:5" ht="15.75" x14ac:dyDescent="0.25">
      <c r="A5" s="51" t="s">
        <v>151</v>
      </c>
      <c r="C5" s="15" t="s">
        <v>501</v>
      </c>
      <c r="E5" s="146" t="s">
        <v>511</v>
      </c>
    </row>
    <row r="6" spans="1:5" ht="15.75" x14ac:dyDescent="0.25">
      <c r="A6" s="51" t="s">
        <v>24</v>
      </c>
      <c r="C6" s="15" t="s">
        <v>502</v>
      </c>
      <c r="E6" s="146" t="s">
        <v>509</v>
      </c>
    </row>
    <row r="7" spans="1:5" ht="15.75" x14ac:dyDescent="0.25">
      <c r="A7" s="75" t="s">
        <v>181</v>
      </c>
      <c r="C7" s="15" t="s">
        <v>503</v>
      </c>
      <c r="E7" s="146" t="s">
        <v>510</v>
      </c>
    </row>
    <row r="8" spans="1:5" x14ac:dyDescent="0.25">
      <c r="A8" s="75" t="s">
        <v>155</v>
      </c>
      <c r="C8" s="16" t="s">
        <v>351</v>
      </c>
    </row>
    <row r="9" spans="1:5" x14ac:dyDescent="0.25">
      <c r="A9" s="38" t="s">
        <v>330</v>
      </c>
      <c r="C9" s="14"/>
    </row>
    <row r="10" spans="1:5" x14ac:dyDescent="0.25">
      <c r="A10" s="38" t="s">
        <v>297</v>
      </c>
    </row>
    <row r="11" spans="1:5" x14ac:dyDescent="0.25">
      <c r="A11" t="s">
        <v>153</v>
      </c>
    </row>
    <row r="12" spans="1:5" x14ac:dyDescent="0.25">
      <c r="A12" s="51" t="s">
        <v>321</v>
      </c>
    </row>
    <row r="13" spans="1:5" x14ac:dyDescent="0.25">
      <c r="A13" s="51" t="s">
        <v>112</v>
      </c>
    </row>
    <row r="14" spans="1:5" x14ac:dyDescent="0.25">
      <c r="A14" s="51" t="s">
        <v>177</v>
      </c>
    </row>
    <row r="15" spans="1:5" x14ac:dyDescent="0.25">
      <c r="A15" s="51" t="s">
        <v>213</v>
      </c>
    </row>
    <row r="16" spans="1:5" x14ac:dyDescent="0.25">
      <c r="A16" s="51" t="s">
        <v>19</v>
      </c>
    </row>
    <row r="17" spans="1:1" x14ac:dyDescent="0.25">
      <c r="A17" s="75" t="s">
        <v>38</v>
      </c>
    </row>
    <row r="18" spans="1:1" x14ac:dyDescent="0.25">
      <c r="A18" s="51" t="s">
        <v>95</v>
      </c>
    </row>
    <row r="19" spans="1:1" x14ac:dyDescent="0.25">
      <c r="A19" s="38" t="s">
        <v>149</v>
      </c>
    </row>
    <row r="20" spans="1:1" x14ac:dyDescent="0.25">
      <c r="A20" s="38" t="s">
        <v>264</v>
      </c>
    </row>
    <row r="21" spans="1:1" x14ac:dyDescent="0.25">
      <c r="A21" s="51" t="s">
        <v>284</v>
      </c>
    </row>
    <row r="22" spans="1:1" x14ac:dyDescent="0.25">
      <c r="A22" s="51" t="s">
        <v>278</v>
      </c>
    </row>
    <row r="23" spans="1:1" x14ac:dyDescent="0.25">
      <c r="A23" t="s">
        <v>15</v>
      </c>
    </row>
    <row r="24" spans="1:1" x14ac:dyDescent="0.25">
      <c r="A24" s="51" t="s">
        <v>294</v>
      </c>
    </row>
    <row r="25" spans="1:1" x14ac:dyDescent="0.25">
      <c r="A25" t="s">
        <v>296</v>
      </c>
    </row>
    <row r="26" spans="1:1" x14ac:dyDescent="0.25">
      <c r="A26" t="s">
        <v>159</v>
      </c>
    </row>
    <row r="27" spans="1:1" x14ac:dyDescent="0.25">
      <c r="A27" t="s">
        <v>193</v>
      </c>
    </row>
    <row r="28" spans="1:1" x14ac:dyDescent="0.25">
      <c r="A28" t="s">
        <v>83</v>
      </c>
    </row>
    <row r="29" spans="1:1" x14ac:dyDescent="0.25">
      <c r="A29" s="51" t="s">
        <v>81</v>
      </c>
    </row>
    <row r="30" spans="1:1" x14ac:dyDescent="0.25">
      <c r="A30" s="51" t="s">
        <v>281</v>
      </c>
    </row>
    <row r="31" spans="1:1" x14ac:dyDescent="0.25">
      <c r="A31" t="s">
        <v>307</v>
      </c>
    </row>
    <row r="32" spans="1:1" x14ac:dyDescent="0.25">
      <c r="A32" s="51" t="s">
        <v>98</v>
      </c>
    </row>
    <row r="33" spans="1:1" x14ac:dyDescent="0.25">
      <c r="A33" t="s">
        <v>46</v>
      </c>
    </row>
    <row r="34" spans="1:1" x14ac:dyDescent="0.25">
      <c r="A34" s="75" t="s">
        <v>42</v>
      </c>
    </row>
    <row r="35" spans="1:1" x14ac:dyDescent="0.25">
      <c r="A35" s="75" t="s">
        <v>44</v>
      </c>
    </row>
    <row r="36" spans="1:1" x14ac:dyDescent="0.25">
      <c r="A36" s="75" t="s">
        <v>305</v>
      </c>
    </row>
    <row r="37" spans="1:1" x14ac:dyDescent="0.25">
      <c r="A37" t="s">
        <v>102</v>
      </c>
    </row>
    <row r="38" spans="1:1" x14ac:dyDescent="0.25">
      <c r="A38" t="s">
        <v>100</v>
      </c>
    </row>
    <row r="39" spans="1:1" x14ac:dyDescent="0.25">
      <c r="A39" t="s">
        <v>222</v>
      </c>
    </row>
    <row r="40" spans="1:1" ht="15" customHeight="1" x14ac:dyDescent="0.25">
      <c r="A40" s="51" t="s">
        <v>170</v>
      </c>
    </row>
    <row r="41" spans="1:1" ht="15" customHeight="1" x14ac:dyDescent="0.25">
      <c r="A41" s="51" t="s">
        <v>200</v>
      </c>
    </row>
    <row r="42" spans="1:1" ht="15" customHeight="1" x14ac:dyDescent="0.25">
      <c r="A42" s="51" t="s">
        <v>204</v>
      </c>
    </row>
    <row r="43" spans="1:1" ht="15" customHeight="1" x14ac:dyDescent="0.25">
      <c r="A43" s="38" t="s">
        <v>198</v>
      </c>
    </row>
    <row r="44" spans="1:1" ht="15" customHeight="1" x14ac:dyDescent="0.25">
      <c r="A44" s="75" t="s">
        <v>189</v>
      </c>
    </row>
    <row r="45" spans="1:1" ht="15" customHeight="1" x14ac:dyDescent="0.25">
      <c r="A45" s="51" t="s">
        <v>327</v>
      </c>
    </row>
    <row r="46" spans="1:1" ht="15" customHeight="1" x14ac:dyDescent="0.25">
      <c r="A46" s="51" t="s">
        <v>254</v>
      </c>
    </row>
    <row r="47" spans="1:1" ht="15" customHeight="1" x14ac:dyDescent="0.25">
      <c r="A47" s="51" t="s">
        <v>260</v>
      </c>
    </row>
    <row r="48" spans="1:1" ht="15" customHeight="1" x14ac:dyDescent="0.25">
      <c r="A48" s="51" t="s">
        <v>269</v>
      </c>
    </row>
    <row r="49" spans="1:1" ht="15" customHeight="1" x14ac:dyDescent="0.25">
      <c r="A49" t="s">
        <v>336</v>
      </c>
    </row>
    <row r="50" spans="1:1" ht="15" customHeight="1" x14ac:dyDescent="0.25">
      <c r="A50" t="s">
        <v>347</v>
      </c>
    </row>
    <row r="51" spans="1:1" ht="15" customHeight="1" x14ac:dyDescent="0.25">
      <c r="A51" t="s">
        <v>251</v>
      </c>
    </row>
    <row r="52" spans="1:1" ht="15" customHeight="1" x14ac:dyDescent="0.25">
      <c r="A52" s="75" t="s">
        <v>187</v>
      </c>
    </row>
    <row r="53" spans="1:1" ht="15" customHeight="1" x14ac:dyDescent="0.25">
      <c r="A53" s="38" t="s">
        <v>134</v>
      </c>
    </row>
    <row r="54" spans="1:1" ht="15" customHeight="1" x14ac:dyDescent="0.25">
      <c r="A54" t="s">
        <v>345</v>
      </c>
    </row>
    <row r="55" spans="1:1" ht="15" customHeight="1" x14ac:dyDescent="0.25">
      <c r="A55" s="51" t="s">
        <v>185</v>
      </c>
    </row>
    <row r="56" spans="1:1" ht="15" customHeight="1" x14ac:dyDescent="0.25">
      <c r="A56" s="22" t="s">
        <v>10</v>
      </c>
    </row>
    <row r="57" spans="1:1" ht="15" customHeight="1" x14ac:dyDescent="0.25">
      <c r="A57" s="51" t="s">
        <v>13</v>
      </c>
    </row>
    <row r="58" spans="1:1" ht="15" customHeight="1" x14ac:dyDescent="0.25">
      <c r="A58" t="s">
        <v>179</v>
      </c>
    </row>
    <row r="59" spans="1:1" ht="15" customHeight="1" x14ac:dyDescent="0.25">
      <c r="A59" t="s">
        <v>215</v>
      </c>
    </row>
    <row r="60" spans="1:1" ht="15" customHeight="1" x14ac:dyDescent="0.25">
      <c r="A60" s="51" t="s">
        <v>33</v>
      </c>
    </row>
    <row r="61" spans="1:1" ht="15" customHeight="1" x14ac:dyDescent="0.25">
      <c r="A61" s="51" t="s">
        <v>272</v>
      </c>
    </row>
    <row r="62" spans="1:1" ht="15" customHeight="1" x14ac:dyDescent="0.25">
      <c r="A62" t="s">
        <v>311</v>
      </c>
    </row>
    <row r="63" spans="1:1" ht="15" customHeight="1" x14ac:dyDescent="0.25">
      <c r="A63" s="75" t="s">
        <v>323</v>
      </c>
    </row>
    <row r="64" spans="1:1" ht="15" customHeight="1" x14ac:dyDescent="0.25">
      <c r="A64" t="s">
        <v>114</v>
      </c>
    </row>
    <row r="65" spans="1:1" ht="15" customHeight="1" x14ac:dyDescent="0.25">
      <c r="A65" s="51" t="s">
        <v>61</v>
      </c>
    </row>
    <row r="66" spans="1:1" ht="15" customHeight="1" x14ac:dyDescent="0.25">
      <c r="A66" t="s">
        <v>21</v>
      </c>
    </row>
    <row r="67" spans="1:1" ht="15.75" customHeight="1" x14ac:dyDescent="0.25">
      <c r="A67" s="75" t="s">
        <v>301</v>
      </c>
    </row>
    <row r="68" spans="1:1" ht="15" customHeight="1" x14ac:dyDescent="0.25">
      <c r="A68" s="51" t="s">
        <v>92</v>
      </c>
    </row>
    <row r="69" spans="1:1" ht="15" customHeight="1" x14ac:dyDescent="0.25">
      <c r="A69" s="51" t="s">
        <v>136</v>
      </c>
    </row>
    <row r="70" spans="1:1" ht="15" customHeight="1" x14ac:dyDescent="0.25">
      <c r="A70" t="s">
        <v>76</v>
      </c>
    </row>
    <row r="71" spans="1:1" ht="15.75" customHeight="1" x14ac:dyDescent="0.25">
      <c r="A71" t="s">
        <v>122</v>
      </c>
    </row>
    <row r="72" spans="1:1" ht="15" customHeight="1" x14ac:dyDescent="0.25">
      <c r="A72" t="s">
        <v>120</v>
      </c>
    </row>
    <row r="73" spans="1:1" ht="15" customHeight="1" x14ac:dyDescent="0.25">
      <c r="A73" s="38" t="s">
        <v>110</v>
      </c>
    </row>
    <row r="74" spans="1:1" ht="15" customHeight="1" x14ac:dyDescent="0.25">
      <c r="A74" t="s">
        <v>118</v>
      </c>
    </row>
    <row r="75" spans="1:1" ht="15.75" customHeight="1" x14ac:dyDescent="0.25">
      <c r="A75" t="s">
        <v>243</v>
      </c>
    </row>
    <row r="76" spans="1:1" ht="15" customHeight="1" x14ac:dyDescent="0.25">
      <c r="A76" s="51" t="s">
        <v>318</v>
      </c>
    </row>
    <row r="77" spans="1:1" ht="15" customHeight="1" x14ac:dyDescent="0.25">
      <c r="A77" t="s">
        <v>329</v>
      </c>
    </row>
    <row r="78" spans="1:1" ht="15" customHeight="1" x14ac:dyDescent="0.25">
      <c r="A78" t="s">
        <v>106</v>
      </c>
    </row>
    <row r="79" spans="1:1" ht="15.75" customHeight="1" x14ac:dyDescent="0.25">
      <c r="A79" t="s">
        <v>70</v>
      </c>
    </row>
    <row r="80" spans="1:1" ht="15" customHeight="1" x14ac:dyDescent="0.25">
      <c r="A80" s="51" t="s">
        <v>64</v>
      </c>
    </row>
    <row r="81" spans="1:1" ht="15" customHeight="1" x14ac:dyDescent="0.25">
      <c r="A81" s="51" t="s">
        <v>132</v>
      </c>
    </row>
    <row r="82" spans="1:1" ht="15" customHeight="1" x14ac:dyDescent="0.25">
      <c r="A82" s="51" t="s">
        <v>116</v>
      </c>
    </row>
    <row r="83" spans="1:1" ht="15" customHeight="1" x14ac:dyDescent="0.25">
      <c r="A83" s="51" t="s">
        <v>128</v>
      </c>
    </row>
    <row r="84" spans="1:1" x14ac:dyDescent="0.25">
      <c r="A84" t="s">
        <v>130</v>
      </c>
    </row>
    <row r="85" spans="1:1" x14ac:dyDescent="0.25">
      <c r="A85" t="s">
        <v>245</v>
      </c>
    </row>
    <row r="86" spans="1:1" x14ac:dyDescent="0.25">
      <c r="A86" t="s">
        <v>163</v>
      </c>
    </row>
    <row r="87" spans="1:1" x14ac:dyDescent="0.25">
      <c r="A87" s="51" t="s">
        <v>191</v>
      </c>
    </row>
    <row r="88" spans="1:1" x14ac:dyDescent="0.25">
      <c r="A88" s="38" t="s">
        <v>59</v>
      </c>
    </row>
    <row r="89" spans="1:1" x14ac:dyDescent="0.25">
      <c r="A89" s="51" t="s">
        <v>142</v>
      </c>
    </row>
    <row r="90" spans="1:1" x14ac:dyDescent="0.25">
      <c r="A90" t="s">
        <v>104</v>
      </c>
    </row>
    <row r="91" spans="1:1" x14ac:dyDescent="0.25">
      <c r="A91" t="s">
        <v>68</v>
      </c>
    </row>
    <row r="92" spans="1:1" x14ac:dyDescent="0.25">
      <c r="A92" t="s">
        <v>313</v>
      </c>
    </row>
    <row r="93" spans="1:1" x14ac:dyDescent="0.25">
      <c r="A93" s="51" t="s">
        <v>309</v>
      </c>
    </row>
    <row r="94" spans="1:1" x14ac:dyDescent="0.25">
      <c r="A94" t="s">
        <v>165</v>
      </c>
    </row>
    <row r="95" spans="1:1" x14ac:dyDescent="0.25">
      <c r="A95" t="s">
        <v>325</v>
      </c>
    </row>
    <row r="96" spans="1:1" x14ac:dyDescent="0.25">
      <c r="A96" t="s">
        <v>66</v>
      </c>
    </row>
    <row r="97" spans="1:1" x14ac:dyDescent="0.25">
      <c r="A97" s="51" t="s">
        <v>315</v>
      </c>
    </row>
    <row r="98" spans="1:1" x14ac:dyDescent="0.25">
      <c r="A98" s="51" t="s">
        <v>338</v>
      </c>
    </row>
    <row r="99" spans="1:1" x14ac:dyDescent="0.25">
      <c r="A99" s="51" t="s">
        <v>231</v>
      </c>
    </row>
    <row r="100" spans="1:1" x14ac:dyDescent="0.25">
      <c r="A100" s="38" t="s">
        <v>175</v>
      </c>
    </row>
    <row r="101" spans="1:1" x14ac:dyDescent="0.25">
      <c r="A101" s="51" t="s">
        <v>288</v>
      </c>
    </row>
    <row r="102" spans="1:1" x14ac:dyDescent="0.25">
      <c r="A102" s="51" t="s">
        <v>220</v>
      </c>
    </row>
    <row r="103" spans="1:1" x14ac:dyDescent="0.25">
      <c r="A103" t="s">
        <v>197</v>
      </c>
    </row>
    <row r="104" spans="1:1" x14ac:dyDescent="0.25">
      <c r="A104" s="38" t="s">
        <v>211</v>
      </c>
    </row>
    <row r="105" spans="1:1" x14ac:dyDescent="0.25">
      <c r="A105" t="s">
        <v>224</v>
      </c>
    </row>
    <row r="106" spans="1:1" x14ac:dyDescent="0.25">
      <c r="A106" t="s">
        <v>249</v>
      </c>
    </row>
    <row r="107" spans="1:1" x14ac:dyDescent="0.25">
      <c r="A107" t="s">
        <v>183</v>
      </c>
    </row>
    <row r="108" spans="1:1" x14ac:dyDescent="0.25">
      <c r="A108" t="s">
        <v>303</v>
      </c>
    </row>
    <row r="109" spans="1:1" x14ac:dyDescent="0.25">
      <c r="A109" t="s">
        <v>72</v>
      </c>
    </row>
    <row r="110" spans="1:1" x14ac:dyDescent="0.25">
      <c r="A110" t="s">
        <v>202</v>
      </c>
    </row>
    <row r="111" spans="1:1" x14ac:dyDescent="0.25">
      <c r="A111" t="s">
        <v>50</v>
      </c>
    </row>
    <row r="112" spans="1:1" x14ac:dyDescent="0.25">
      <c r="A112" s="51" t="s">
        <v>236</v>
      </c>
    </row>
    <row r="113" spans="1:1" x14ac:dyDescent="0.25">
      <c r="A113" s="75" t="s">
        <v>241</v>
      </c>
    </row>
    <row r="114" spans="1:1" x14ac:dyDescent="0.25">
      <c r="A114" t="s">
        <v>247</v>
      </c>
    </row>
    <row r="115" spans="1:1" x14ac:dyDescent="0.25">
      <c r="A115" s="51" t="s">
        <v>239</v>
      </c>
    </row>
    <row r="116" spans="1:1" x14ac:dyDescent="0.25">
      <c r="A116" s="38" t="s">
        <v>234</v>
      </c>
    </row>
    <row r="117" spans="1:1" x14ac:dyDescent="0.25">
      <c r="A117" s="38" t="s">
        <v>17</v>
      </c>
    </row>
    <row r="118" spans="1:1" x14ac:dyDescent="0.25">
      <c r="A118" s="22" t="s">
        <v>16</v>
      </c>
    </row>
    <row r="119" spans="1:1" x14ac:dyDescent="0.25">
      <c r="A119" t="s">
        <v>126</v>
      </c>
    </row>
    <row r="120" spans="1:1" x14ac:dyDescent="0.25">
      <c r="A120" s="51" t="s">
        <v>157</v>
      </c>
    </row>
    <row r="121" spans="1:1" x14ac:dyDescent="0.25">
      <c r="A121" t="s">
        <v>52</v>
      </c>
    </row>
    <row r="122" spans="1:1" x14ac:dyDescent="0.25">
      <c r="A122" s="51" t="s">
        <v>87</v>
      </c>
    </row>
    <row r="123" spans="1:1" x14ac:dyDescent="0.25">
      <c r="A123" s="51" t="s">
        <v>228</v>
      </c>
    </row>
    <row r="124" spans="1:1" x14ac:dyDescent="0.25">
      <c r="A124" t="s">
        <v>206</v>
      </c>
    </row>
    <row r="125" spans="1:1" x14ac:dyDescent="0.25">
      <c r="A125" s="51" t="s">
        <v>208</v>
      </c>
    </row>
    <row r="126" spans="1:1" x14ac:dyDescent="0.25">
      <c r="A126" t="s">
        <v>262</v>
      </c>
    </row>
    <row r="127" spans="1:1" x14ac:dyDescent="0.25">
      <c r="A127" t="s">
        <v>210</v>
      </c>
    </row>
    <row r="128" spans="1:1" x14ac:dyDescent="0.25">
      <c r="A128" s="38" t="s">
        <v>252</v>
      </c>
    </row>
    <row r="129" spans="1:1" x14ac:dyDescent="0.25">
      <c r="A129" s="51" t="s">
        <v>145</v>
      </c>
    </row>
    <row r="130" spans="1:1" x14ac:dyDescent="0.25">
      <c r="A130" s="38" t="s">
        <v>28</v>
      </c>
    </row>
    <row r="131" spans="1:1" x14ac:dyDescent="0.25">
      <c r="A131" s="51" t="s">
        <v>195</v>
      </c>
    </row>
    <row r="132" spans="1:1" x14ac:dyDescent="0.25">
      <c r="A132" s="51" t="s">
        <v>332</v>
      </c>
    </row>
    <row r="133" spans="1:1" x14ac:dyDescent="0.25">
      <c r="A133" t="s">
        <v>286</v>
      </c>
    </row>
    <row r="134" spans="1:1" x14ac:dyDescent="0.25">
      <c r="A134" s="75" t="s">
        <v>334</v>
      </c>
    </row>
    <row r="135" spans="1:1" x14ac:dyDescent="0.25">
      <c r="A135" s="51" t="s">
        <v>275</v>
      </c>
    </row>
    <row r="136" spans="1:1" x14ac:dyDescent="0.25">
      <c r="A136" s="51" t="s">
        <v>167</v>
      </c>
    </row>
    <row r="137" spans="1:1" x14ac:dyDescent="0.25">
      <c r="A137" s="51" t="s">
        <v>54</v>
      </c>
    </row>
    <row r="138" spans="1:1" x14ac:dyDescent="0.25">
      <c r="A138" t="s">
        <v>258</v>
      </c>
    </row>
    <row r="139" spans="1:1" x14ac:dyDescent="0.25">
      <c r="A139" t="s">
        <v>48</v>
      </c>
    </row>
    <row r="140" spans="1:1" x14ac:dyDescent="0.25">
      <c r="A140" t="s">
        <v>56</v>
      </c>
    </row>
    <row r="141" spans="1:1" x14ac:dyDescent="0.25">
      <c r="A141" t="s">
        <v>226</v>
      </c>
    </row>
    <row r="142" spans="1:1" x14ac:dyDescent="0.25">
      <c r="A142" t="s">
        <v>58</v>
      </c>
    </row>
    <row r="143" spans="1:1" x14ac:dyDescent="0.25">
      <c r="A143" s="51" t="s">
        <v>139</v>
      </c>
    </row>
    <row r="144" spans="1:1" x14ac:dyDescent="0.25">
      <c r="A144" t="s">
        <v>147</v>
      </c>
    </row>
    <row r="145" spans="1:1" x14ac:dyDescent="0.25">
      <c r="A145" t="s">
        <v>26</v>
      </c>
    </row>
    <row r="146" spans="1:1" x14ac:dyDescent="0.25">
      <c r="A146" t="s">
        <v>233</v>
      </c>
    </row>
    <row r="147" spans="1:1" x14ac:dyDescent="0.25">
      <c r="A147" s="22" t="s">
        <v>27</v>
      </c>
    </row>
    <row r="148" spans="1:1" x14ac:dyDescent="0.25">
      <c r="A148" s="51" t="s">
        <v>173</v>
      </c>
    </row>
    <row r="149" spans="1:1" x14ac:dyDescent="0.25">
      <c r="A149" s="51" t="s">
        <v>161</v>
      </c>
    </row>
    <row r="150" spans="1:1" x14ac:dyDescent="0.25">
      <c r="A150" s="51" t="s">
        <v>291</v>
      </c>
    </row>
    <row r="151" spans="1:1" x14ac:dyDescent="0.25">
      <c r="A151" s="51" t="s">
        <v>108</v>
      </c>
    </row>
    <row r="152" spans="1:1" x14ac:dyDescent="0.25">
      <c r="A152" s="38" t="s">
        <v>90</v>
      </c>
    </row>
    <row r="153" spans="1:1" x14ac:dyDescent="0.25">
      <c r="A153" s="22" t="s">
        <v>89</v>
      </c>
    </row>
    <row r="154" spans="1:1" x14ac:dyDescent="0.25">
      <c r="A154" s="22" t="s">
        <v>148</v>
      </c>
    </row>
    <row r="155" spans="1:1" x14ac:dyDescent="0.25">
      <c r="A155" s="51" t="s">
        <v>74</v>
      </c>
    </row>
    <row r="156" spans="1:1" x14ac:dyDescent="0.25">
      <c r="A156" s="38" t="s">
        <v>22</v>
      </c>
    </row>
    <row r="157" spans="1:1" x14ac:dyDescent="0.25">
      <c r="A157" s="75" t="s">
        <v>78</v>
      </c>
    </row>
    <row r="158" spans="1:1" x14ac:dyDescent="0.25">
      <c r="A158" t="s">
        <v>124</v>
      </c>
    </row>
    <row r="159" spans="1:1" x14ac:dyDescent="0.25">
      <c r="A159" s="22" t="s">
        <v>263</v>
      </c>
    </row>
    <row r="160" spans="1:1" x14ac:dyDescent="0.25">
      <c r="A160" s="51" t="s">
        <v>299</v>
      </c>
    </row>
    <row r="161" spans="1:1" x14ac:dyDescent="0.25">
      <c r="A161" s="75" t="s">
        <v>40</v>
      </c>
    </row>
    <row r="162" spans="1:1" x14ac:dyDescent="0.25">
      <c r="A162" s="38" t="s">
        <v>31</v>
      </c>
    </row>
    <row r="163" spans="1:1" x14ac:dyDescent="0.25">
      <c r="A163" t="s">
        <v>256</v>
      </c>
    </row>
    <row r="164" spans="1:1" x14ac:dyDescent="0.25">
      <c r="A164" s="147" t="s">
        <v>348</v>
      </c>
    </row>
    <row r="165" spans="1:1" x14ac:dyDescent="0.25">
      <c r="A165" s="38" t="s">
        <v>341</v>
      </c>
    </row>
    <row r="166" spans="1:1" x14ac:dyDescent="0.25">
      <c r="A166" s="51" t="s">
        <v>343</v>
      </c>
    </row>
    <row r="167" spans="1:1" x14ac:dyDescent="0.25">
      <c r="A167" t="s">
        <v>340</v>
      </c>
    </row>
    <row r="168" spans="1:1" x14ac:dyDescent="0.25">
      <c r="A168" t="s">
        <v>85</v>
      </c>
    </row>
    <row r="169" spans="1:1" x14ac:dyDescent="0.25">
      <c r="A169" s="38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115</vt:i4>
      </vt:variant>
    </vt:vector>
  </HeadingPairs>
  <TitlesOfParts>
    <vt:vector size="120" baseType="lpstr">
      <vt:lpstr>Índice</vt:lpstr>
      <vt:lpstr>Gráficos</vt:lpstr>
      <vt:lpstr>ELP Funcional2</vt:lpstr>
      <vt:lpstr>Consulta</vt:lpstr>
      <vt:lpstr>aux</vt:lpstr>
      <vt:lpstr>_dp1</vt:lpstr>
      <vt:lpstr>_dp10</vt:lpstr>
      <vt:lpstr>_dp11</vt:lpstr>
      <vt:lpstr>_dp12</vt:lpstr>
      <vt:lpstr>_dp13</vt:lpstr>
      <vt:lpstr>_dp14</vt:lpstr>
      <vt:lpstr>_dp15</vt:lpstr>
      <vt:lpstr>_dp16</vt:lpstr>
      <vt:lpstr>_dp17</vt:lpstr>
      <vt:lpstr>_dp18</vt:lpstr>
      <vt:lpstr>_dp19</vt:lpstr>
      <vt:lpstr>_dp2</vt:lpstr>
      <vt:lpstr>_dp20</vt:lpstr>
      <vt:lpstr>_dp21</vt:lpstr>
      <vt:lpstr>_dp22</vt:lpstr>
      <vt:lpstr>_dp23</vt:lpstr>
      <vt:lpstr>_dp24</vt:lpstr>
      <vt:lpstr>_dp25</vt:lpstr>
      <vt:lpstr>_dp26</vt:lpstr>
      <vt:lpstr>_dp27</vt:lpstr>
      <vt:lpstr>_dp28</vt:lpstr>
      <vt:lpstr>_dp29</vt:lpstr>
      <vt:lpstr>_dp3</vt:lpstr>
      <vt:lpstr>_dp30</vt:lpstr>
      <vt:lpstr>_dp31</vt:lpstr>
      <vt:lpstr>_dp32</vt:lpstr>
      <vt:lpstr>_dp33</vt:lpstr>
      <vt:lpstr>_dp34</vt:lpstr>
      <vt:lpstr>_dp35</vt:lpstr>
      <vt:lpstr>_dp36</vt:lpstr>
      <vt:lpstr>_dp37</vt:lpstr>
      <vt:lpstr>_dp38</vt:lpstr>
      <vt:lpstr>_dp4</vt:lpstr>
      <vt:lpstr>_dp42</vt:lpstr>
      <vt:lpstr>_dp43</vt:lpstr>
      <vt:lpstr>_dp44</vt:lpstr>
      <vt:lpstr>_dp45</vt:lpstr>
      <vt:lpstr>_dp46</vt:lpstr>
      <vt:lpstr>_dp47</vt:lpstr>
      <vt:lpstr>_dp48</vt:lpstr>
      <vt:lpstr>_dp49</vt:lpstr>
      <vt:lpstr>_dp5</vt:lpstr>
      <vt:lpstr>_dp50</vt:lpstr>
      <vt:lpstr>_dp6</vt:lpstr>
      <vt:lpstr>_dp7</vt:lpstr>
      <vt:lpstr>_dp8</vt:lpstr>
      <vt:lpstr>_dp9</vt:lpstr>
      <vt:lpstr>_ev1</vt:lpstr>
      <vt:lpstr>_ev10</vt:lpstr>
      <vt:lpstr>_ev11</vt:lpstr>
      <vt:lpstr>_ev12</vt:lpstr>
      <vt:lpstr>_ev13</vt:lpstr>
      <vt:lpstr>_ev14</vt:lpstr>
      <vt:lpstr>_ev15</vt:lpstr>
      <vt:lpstr>_ev16</vt:lpstr>
      <vt:lpstr>_ev17</vt:lpstr>
      <vt:lpstr>_ev18</vt:lpstr>
      <vt:lpstr>_ev19</vt:lpstr>
      <vt:lpstr>_ev2</vt:lpstr>
      <vt:lpstr>_ev20</vt:lpstr>
      <vt:lpstr>_ev21</vt:lpstr>
      <vt:lpstr>_ev22</vt:lpstr>
      <vt:lpstr>_ev23</vt:lpstr>
      <vt:lpstr>_ev24</vt:lpstr>
      <vt:lpstr>_ev25</vt:lpstr>
      <vt:lpstr>_ev26</vt:lpstr>
      <vt:lpstr>_ev27</vt:lpstr>
      <vt:lpstr>_ev28</vt:lpstr>
      <vt:lpstr>_ev29</vt:lpstr>
      <vt:lpstr>_ev3</vt:lpstr>
      <vt:lpstr>_ev30</vt:lpstr>
      <vt:lpstr>_ev31</vt:lpstr>
      <vt:lpstr>_ev32</vt:lpstr>
      <vt:lpstr>_ev33</vt:lpstr>
      <vt:lpstr>_ev34</vt:lpstr>
      <vt:lpstr>_ev35</vt:lpstr>
      <vt:lpstr>_ev36</vt:lpstr>
      <vt:lpstr>_ev37</vt:lpstr>
      <vt:lpstr>_ev38</vt:lpstr>
      <vt:lpstr>_ev39</vt:lpstr>
      <vt:lpstr>_ev4</vt:lpstr>
      <vt:lpstr>_ev43</vt:lpstr>
      <vt:lpstr>_ev44</vt:lpstr>
      <vt:lpstr>_ev45</vt:lpstr>
      <vt:lpstr>_ev46</vt:lpstr>
      <vt:lpstr>_ev47</vt:lpstr>
      <vt:lpstr>_ev48</vt:lpstr>
      <vt:lpstr>_ev49</vt:lpstr>
      <vt:lpstr>_ev5</vt:lpstr>
      <vt:lpstr>_ev50</vt:lpstr>
      <vt:lpstr>_ev6</vt:lpstr>
      <vt:lpstr>_ev7</vt:lpstr>
      <vt:lpstr>_ev8</vt:lpstr>
      <vt:lpstr>_ev9</vt:lpstr>
      <vt:lpstr>_g0101</vt:lpstr>
      <vt:lpstr>_g0102</vt:lpstr>
      <vt:lpstr>_un39</vt:lpstr>
      <vt:lpstr>_un40</vt:lpstr>
      <vt:lpstr>_un41</vt:lpstr>
      <vt:lpstr>_un42</vt:lpstr>
      <vt:lpstr>_un43</vt:lpstr>
      <vt:lpstr>_un44</vt:lpstr>
      <vt:lpstr>_un45</vt:lpstr>
      <vt:lpstr>_un46</vt:lpstr>
      <vt:lpstr>_un47</vt:lpstr>
      <vt:lpstr>_un48</vt:lpstr>
      <vt:lpstr>_un49</vt:lpstr>
      <vt:lpstr>_un50</vt:lpstr>
      <vt:lpstr>_un51</vt:lpstr>
      <vt:lpstr>_un52</vt:lpstr>
      <vt:lpstr>_un53</vt:lpstr>
      <vt:lpstr>Indice</vt:lpstr>
      <vt:lpstr>'ELP Funcional2'!OLE_LINK2</vt:lpstr>
      <vt:lpstr>pp</vt:lpstr>
      <vt:lpstr>pppll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Manuel Pérez Carbajosa</dc:creator>
  <cp:lastModifiedBy>eduardo.cubero</cp:lastModifiedBy>
  <dcterms:created xsi:type="dcterms:W3CDTF">2020-04-30T07:35:24Z</dcterms:created>
  <dcterms:modified xsi:type="dcterms:W3CDTF">2020-07-07T11:20:49Z</dcterms:modified>
</cp:coreProperties>
</file>